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CIF 1" sheetId="1" r:id="rId5"/>
  </sheets>
  <definedNames/>
  <calcPr/>
</workbook>
</file>

<file path=xl/sharedStrings.xml><?xml version="1.0" encoding="utf-8"?>
<sst xmlns="http://schemas.openxmlformats.org/spreadsheetml/2006/main" count="85" uniqueCount="85">
  <si>
    <t>Name of the subscriber</t>
  </si>
  <si>
    <t>Inception date</t>
  </si>
  <si>
    <t>Invested amt</t>
  </si>
  <si>
    <t>LATEST nav</t>
  </si>
  <si>
    <t>Redemption amount</t>
  </si>
  <si>
    <t>DISTRIBUTIONS</t>
  </si>
  <si>
    <t>REDEMPTIONS</t>
  </si>
  <si>
    <t>TOTAL RETURN</t>
  </si>
  <si>
    <t>ROI(%)</t>
  </si>
  <si>
    <t>Holding days</t>
  </si>
  <si>
    <t>CAGR (%)</t>
  </si>
  <si>
    <t>Investor_1</t>
  </si>
  <si>
    <t>Investor_2</t>
  </si>
  <si>
    <t>Investor_3</t>
  </si>
  <si>
    <t>Investor_4</t>
  </si>
  <si>
    <t>Investor_5</t>
  </si>
  <si>
    <t>Investor_6</t>
  </si>
  <si>
    <t>Investor_7</t>
  </si>
  <si>
    <t>Investor_8</t>
  </si>
  <si>
    <t>Investor_9</t>
  </si>
  <si>
    <t>Investor_10</t>
  </si>
  <si>
    <t>Investor_11</t>
  </si>
  <si>
    <t>Investor_12</t>
  </si>
  <si>
    <t>Investor_13</t>
  </si>
  <si>
    <t>Investor_14</t>
  </si>
  <si>
    <t>Investor_16</t>
  </si>
  <si>
    <t>Investor_15</t>
  </si>
  <si>
    <t>Investor_18</t>
  </si>
  <si>
    <t>Investor_17</t>
  </si>
  <si>
    <t>Investor_19</t>
  </si>
  <si>
    <t>Investor_20</t>
  </si>
  <si>
    <t>Investor_21</t>
  </si>
  <si>
    <t>Investor_22</t>
  </si>
  <si>
    <t>Investor_23</t>
  </si>
  <si>
    <t>Investor_28</t>
  </si>
  <si>
    <t>Investor_24</t>
  </si>
  <si>
    <t>Investor_34</t>
  </si>
  <si>
    <t>Investor_25</t>
  </si>
  <si>
    <t>Investor_26</t>
  </si>
  <si>
    <t>Investor_35</t>
  </si>
  <si>
    <t>Investor_27</t>
  </si>
  <si>
    <t>Investor_36</t>
  </si>
  <si>
    <t>Investor_37</t>
  </si>
  <si>
    <t>Investor_38</t>
  </si>
  <si>
    <t>Investor_39</t>
  </si>
  <si>
    <t>Investor_40</t>
  </si>
  <si>
    <t>Investor_41</t>
  </si>
  <si>
    <t>Investor_29</t>
  </si>
  <si>
    <t>Investor_30</t>
  </si>
  <si>
    <t>Investor_31</t>
  </si>
  <si>
    <t>Investor_32</t>
  </si>
  <si>
    <t>Investor_33</t>
  </si>
  <si>
    <t>Investor_42</t>
  </si>
  <si>
    <t>Investor_43</t>
  </si>
  <si>
    <t>Investor_45</t>
  </si>
  <si>
    <t>Investor_46</t>
  </si>
  <si>
    <t>Investor_44</t>
  </si>
  <si>
    <t>Investor_47</t>
  </si>
  <si>
    <t>Investor_48</t>
  </si>
  <si>
    <t>Investor_49</t>
  </si>
  <si>
    <t>Investor_50</t>
  </si>
  <si>
    <t>Investor_51</t>
  </si>
  <si>
    <t>Investor_52</t>
  </si>
  <si>
    <t>Investor_53</t>
  </si>
  <si>
    <t>Investor_54</t>
  </si>
  <si>
    <t>Investor_55</t>
  </si>
  <si>
    <t>Investor_56</t>
  </si>
  <si>
    <t>Investor_59</t>
  </si>
  <si>
    <t>Investor_58</t>
  </si>
  <si>
    <t>Investor_62</t>
  </si>
  <si>
    <t>Investor_57</t>
  </si>
  <si>
    <t>Investor_66</t>
  </si>
  <si>
    <t>Investor_60</t>
  </si>
  <si>
    <t>Investor_61</t>
  </si>
  <si>
    <t>Investor_64</t>
  </si>
  <si>
    <t>Investor_63</t>
  </si>
  <si>
    <t>Investor_65</t>
  </si>
  <si>
    <t>Investor_68</t>
  </si>
  <si>
    <t>Investor_67</t>
  </si>
  <si>
    <t>Investor_69</t>
  </si>
  <si>
    <t>Total</t>
  </si>
  <si>
    <t>Average</t>
  </si>
  <si>
    <t>Median</t>
  </si>
  <si>
    <t>Total return</t>
  </si>
  <si>
    <t>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</si>
</sst>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1.0"/>
      <color theme="1"/>
      <name val="Calibri"/>
    </font>
    <font>
      <color theme="1"/>
      <name val="Calibri"/>
    </font>
    <font>
      <sz val="11.0"/>
      <color theme="1"/>
      <name val="Calibri"/>
    </font>
    <font>
      <sz val="16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theme="5"/>
        <bgColor theme="5"/>
      </patternFill>
    </fill>
    <fill>
      <patternFill patternType="solid">
        <fgColor theme="9"/>
        <bgColor theme="9"/>
      </patternFill>
    </fill>
  </fills>
  <borders count="5">
    <border/>
    <border>
      <left/>
      <right/>
      <top/>
      <bottom/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/>
      <right style="medium">
        <color rgb="FF000000"/>
      </righ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1" numFmtId="14" xfId="0" applyBorder="1" applyFont="1" applyNumberFormat="1"/>
    <xf borderId="1" fillId="2" fontId="1" numFmtId="3" xfId="0" applyBorder="1" applyFont="1" applyNumberFormat="1"/>
    <xf borderId="1" fillId="2" fontId="1" numFmtId="4" xfId="0" applyBorder="1" applyFont="1" applyNumberFormat="1"/>
    <xf borderId="1" fillId="2" fontId="1" numFmtId="1" xfId="0" applyBorder="1" applyFont="1" applyNumberFormat="1"/>
    <xf borderId="0" fillId="0" fontId="2" numFmtId="0" xfId="0" applyFont="1"/>
    <xf borderId="0" fillId="0" fontId="3" numFmtId="14" xfId="0" applyFont="1" applyNumberFormat="1"/>
    <xf borderId="0" fillId="0" fontId="3" numFmtId="3" xfId="0" applyFont="1" applyNumberFormat="1"/>
    <xf borderId="0" fillId="0" fontId="3" numFmtId="4" xfId="0" applyFont="1" applyNumberFormat="1"/>
    <xf borderId="0" fillId="0" fontId="3" numFmtId="1" xfId="0" applyFont="1" applyNumberFormat="1"/>
    <xf borderId="2" fillId="3" fontId="4" numFmtId="0" xfId="0" applyBorder="1" applyFill="1" applyFont="1"/>
    <xf borderId="3" fillId="3" fontId="4" numFmtId="14" xfId="0" applyBorder="1" applyFont="1" applyNumberFormat="1"/>
    <xf borderId="3" fillId="3" fontId="4" numFmtId="3" xfId="0" applyBorder="1" applyFont="1" applyNumberFormat="1"/>
    <xf borderId="3" fillId="3" fontId="4" numFmtId="4" xfId="0" applyBorder="1" applyFont="1" applyNumberFormat="1"/>
    <xf borderId="3" fillId="3" fontId="4" numFmtId="0" xfId="0" applyBorder="1" applyFont="1"/>
    <xf borderId="3" fillId="3" fontId="4" numFmtId="1" xfId="0" applyBorder="1" applyFont="1" applyNumberFormat="1"/>
    <xf borderId="4" fillId="3" fontId="4" numFmtId="1" xfId="0" applyBorder="1" applyFont="1" applyNumberFormat="1"/>
    <xf borderId="1" fillId="3" fontId="4" numFmtId="3" xfId="0" applyBorder="1" applyFont="1" applyNumberFormat="1"/>
    <xf borderId="0" fillId="0" fontId="2" numFmtId="3" xfId="0" applyFont="1" applyNumberFormat="1"/>
    <xf borderId="1" fillId="3" fontId="4" numFmtId="4" xfId="0" applyBorder="1" applyFont="1" applyNumberFormat="1"/>
    <xf borderId="1" fillId="3" fontId="4" numFmtId="1" xfId="0" applyBorder="1" applyFont="1" applyNumberFormat="1"/>
    <xf borderId="0" fillId="0" fontId="2" numFmtId="2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2.71"/>
    <col customWidth="1" min="2" max="2" width="13.14"/>
    <col customWidth="1" min="3" max="3" width="12.57"/>
    <col customWidth="1" min="4" max="4" width="11.29"/>
    <col customWidth="1" min="5" max="5" width="18.43"/>
    <col customWidth="1" min="6" max="6" width="14.14"/>
    <col customWidth="1" min="7" max="7" width="13.14"/>
    <col customWidth="1" min="8" max="8" width="17.86"/>
    <col customWidth="1" min="9" max="9" width="9.0"/>
    <col customWidth="1" min="10" max="10" width="11.43"/>
    <col customWidth="1" min="11" max="11" width="13.43"/>
  </cols>
  <sheetData>
    <row r="1" ht="14.2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3" t="s">
        <v>7</v>
      </c>
      <c r="I1" s="4" t="s">
        <v>8</v>
      </c>
      <c r="J1" s="5" t="s">
        <v>9</v>
      </c>
      <c r="K1" s="4" t="s">
        <v>10</v>
      </c>
    </row>
    <row r="2" ht="14.25" customHeight="1">
      <c r="A2" s="6" t="s">
        <v>11</v>
      </c>
      <c r="B2" s="7">
        <v>44136.0</v>
      </c>
      <c r="C2" s="8">
        <v>80000.0</v>
      </c>
      <c r="D2" s="8">
        <v>1009796.7</v>
      </c>
      <c r="E2" s="8">
        <f t="shared" ref="E2:E4" si="1">D2</f>
        <v>1009796.7</v>
      </c>
      <c r="F2" s="9">
        <v>13000.0</v>
      </c>
      <c r="G2" s="9">
        <v>0.0</v>
      </c>
      <c r="H2" s="8">
        <f t="shared" ref="H2:H70" si="2">E2+F2+G2</f>
        <v>1022796.7</v>
      </c>
      <c r="I2" s="9">
        <f t="shared" ref="I2:I70" si="3">(H2-C2)/(C2-F2) *100</f>
        <v>1407.159254</v>
      </c>
      <c r="J2" s="10">
        <f t="shared" ref="J2:J70" si="4">DATEDIF(B2, "11/1/2021","d")</f>
        <v>365</v>
      </c>
      <c r="K2" s="9">
        <f t="shared" ref="K2:K6" si="5">RRI(J2/365,C2-F2,E2)*100</f>
        <v>1407.159254</v>
      </c>
    </row>
    <row r="3" ht="14.25" customHeight="1">
      <c r="A3" s="6" t="s">
        <v>12</v>
      </c>
      <c r="B3" s="7">
        <v>44136.0</v>
      </c>
      <c r="C3" s="8">
        <v>100000.0</v>
      </c>
      <c r="D3" s="8">
        <v>1267812.23</v>
      </c>
      <c r="E3" s="8">
        <f t="shared" si="1"/>
        <v>1267812.23</v>
      </c>
      <c r="F3" s="9">
        <v>13750.0</v>
      </c>
      <c r="G3" s="9">
        <v>0.0</v>
      </c>
      <c r="H3" s="8">
        <f t="shared" si="2"/>
        <v>1281562.23</v>
      </c>
      <c r="I3" s="9">
        <f t="shared" si="3"/>
        <v>1369.927223</v>
      </c>
      <c r="J3" s="10">
        <f t="shared" si="4"/>
        <v>365</v>
      </c>
      <c r="K3" s="9">
        <f t="shared" si="5"/>
        <v>1369.927223</v>
      </c>
    </row>
    <row r="4" ht="14.25" customHeight="1">
      <c r="A4" s="6" t="s">
        <v>13</v>
      </c>
      <c r="B4" s="7">
        <v>43983.0</v>
      </c>
      <c r="C4" s="8">
        <v>50000.0</v>
      </c>
      <c r="D4" s="8">
        <v>1780889.2</v>
      </c>
      <c r="E4" s="8">
        <f t="shared" si="1"/>
        <v>1780889.2</v>
      </c>
      <c r="F4" s="9">
        <v>10000.0</v>
      </c>
      <c r="G4" s="9">
        <v>0.0</v>
      </c>
      <c r="H4" s="8">
        <f t="shared" si="2"/>
        <v>1790889.2</v>
      </c>
      <c r="I4" s="9">
        <f t="shared" si="3"/>
        <v>4352.223</v>
      </c>
      <c r="J4" s="10">
        <f t="shared" si="4"/>
        <v>518</v>
      </c>
      <c r="K4" s="9">
        <f t="shared" si="5"/>
        <v>1350.9152</v>
      </c>
    </row>
    <row r="5" ht="14.25" customHeight="1">
      <c r="A5" s="6" t="s">
        <v>14</v>
      </c>
      <c r="B5" s="7">
        <v>44136.0</v>
      </c>
      <c r="C5" s="8">
        <v>32500.0</v>
      </c>
      <c r="D5" s="8">
        <v>334603.62</v>
      </c>
      <c r="E5" s="8">
        <v>334603.62</v>
      </c>
      <c r="F5" s="9">
        <v>3406.25</v>
      </c>
      <c r="G5" s="9">
        <v>0.0</v>
      </c>
      <c r="H5" s="8">
        <f t="shared" si="2"/>
        <v>338009.87</v>
      </c>
      <c r="I5" s="9">
        <f t="shared" si="3"/>
        <v>1050.087631</v>
      </c>
      <c r="J5" s="10">
        <f t="shared" si="4"/>
        <v>365</v>
      </c>
      <c r="K5" s="9">
        <f t="shared" si="5"/>
        <v>1050.087631</v>
      </c>
    </row>
    <row r="6" ht="14.25" customHeight="1">
      <c r="A6" s="6" t="s">
        <v>15</v>
      </c>
      <c r="B6" s="7">
        <v>43983.0</v>
      </c>
      <c r="C6" s="8">
        <v>75000.0</v>
      </c>
      <c r="D6" s="8">
        <v>1893710.53</v>
      </c>
      <c r="E6" s="8">
        <f t="shared" ref="E6:E9" si="6">D6</f>
        <v>1893710.53</v>
      </c>
      <c r="F6" s="9">
        <v>14062.5</v>
      </c>
      <c r="G6" s="9">
        <v>0.0</v>
      </c>
      <c r="H6" s="8">
        <f t="shared" si="2"/>
        <v>1907773.03</v>
      </c>
      <c r="I6" s="9">
        <f t="shared" si="3"/>
        <v>3007.627536</v>
      </c>
      <c r="J6" s="10">
        <f t="shared" si="4"/>
        <v>518</v>
      </c>
      <c r="K6" s="9">
        <f t="shared" si="5"/>
        <v>1026.198648</v>
      </c>
    </row>
    <row r="7" ht="14.25" customHeight="1">
      <c r="A7" s="6" t="s">
        <v>16</v>
      </c>
      <c r="B7" s="7">
        <v>43983.0</v>
      </c>
      <c r="C7" s="8">
        <v>51233.2</v>
      </c>
      <c r="D7" s="8">
        <v>1241907.4</v>
      </c>
      <c r="E7" s="8">
        <f t="shared" si="6"/>
        <v>1241907.4</v>
      </c>
      <c r="F7" s="9">
        <v>0.0</v>
      </c>
      <c r="G7" s="9">
        <v>300000.0</v>
      </c>
      <c r="H7" s="8">
        <f t="shared" si="2"/>
        <v>1541907.4</v>
      </c>
      <c r="I7" s="9">
        <f t="shared" si="3"/>
        <v>2909.586362</v>
      </c>
      <c r="J7" s="10">
        <f t="shared" si="4"/>
        <v>518</v>
      </c>
      <c r="K7" s="9">
        <f t="shared" ref="K7:K8" si="7">RRI(J7/365,C7-F7,H7)*100</f>
        <v>1001.044804</v>
      </c>
    </row>
    <row r="8" ht="14.25" customHeight="1">
      <c r="A8" s="6" t="s">
        <v>17</v>
      </c>
      <c r="B8" s="7">
        <v>44136.0</v>
      </c>
      <c r="C8" s="8">
        <v>120000.0</v>
      </c>
      <c r="D8" s="8">
        <v>887190.86</v>
      </c>
      <c r="E8" s="8">
        <f t="shared" si="6"/>
        <v>887190.86</v>
      </c>
      <c r="F8" s="9">
        <v>12250.0</v>
      </c>
      <c r="G8" s="9">
        <v>100000.0</v>
      </c>
      <c r="H8" s="8">
        <f t="shared" si="2"/>
        <v>999440.86</v>
      </c>
      <c r="I8" s="9">
        <f t="shared" si="3"/>
        <v>816.186413</v>
      </c>
      <c r="J8" s="10">
        <f t="shared" si="4"/>
        <v>365</v>
      </c>
      <c r="K8" s="9">
        <f t="shared" si="7"/>
        <v>827.5553225</v>
      </c>
    </row>
    <row r="9" ht="14.25" customHeight="1">
      <c r="A9" s="6" t="s">
        <v>18</v>
      </c>
      <c r="B9" s="7">
        <v>43983.0</v>
      </c>
      <c r="C9" s="8">
        <v>150000.0</v>
      </c>
      <c r="D9" s="8">
        <v>2552509.49</v>
      </c>
      <c r="E9" s="8">
        <f t="shared" si="6"/>
        <v>2552509.49</v>
      </c>
      <c r="F9" s="9">
        <v>25000.0</v>
      </c>
      <c r="G9" s="9">
        <v>0.0</v>
      </c>
      <c r="H9" s="8">
        <f t="shared" si="2"/>
        <v>2577509.49</v>
      </c>
      <c r="I9" s="9">
        <f t="shared" si="3"/>
        <v>1942.007592</v>
      </c>
      <c r="J9" s="10">
        <f t="shared" si="4"/>
        <v>518</v>
      </c>
      <c r="K9" s="9">
        <f t="shared" ref="K9:K17" si="8">RRI(J9/365,C9-F9,E9)*100</f>
        <v>737.7412694</v>
      </c>
    </row>
    <row r="10" ht="14.25" customHeight="1">
      <c r="A10" s="6" t="s">
        <v>19</v>
      </c>
      <c r="B10" s="7">
        <v>43983.0</v>
      </c>
      <c r="C10" s="8">
        <v>45000.0</v>
      </c>
      <c r="D10" s="8">
        <v>568892.79</v>
      </c>
      <c r="E10" s="8">
        <v>568892.79</v>
      </c>
      <c r="F10" s="9">
        <v>8437.5</v>
      </c>
      <c r="G10" s="9">
        <v>0.0</v>
      </c>
      <c r="H10" s="8">
        <f t="shared" si="2"/>
        <v>577330.29</v>
      </c>
      <c r="I10" s="9">
        <f t="shared" si="3"/>
        <v>1455.946092</v>
      </c>
      <c r="J10" s="10">
        <f t="shared" si="4"/>
        <v>518</v>
      </c>
      <c r="K10" s="9">
        <f t="shared" si="8"/>
        <v>591.7018497</v>
      </c>
    </row>
    <row r="11" ht="14.25" customHeight="1">
      <c r="A11" s="6" t="s">
        <v>20</v>
      </c>
      <c r="B11" s="7">
        <v>44105.0</v>
      </c>
      <c r="C11" s="8">
        <v>205000.0</v>
      </c>
      <c r="D11" s="8">
        <v>1372893.64</v>
      </c>
      <c r="E11" s="8">
        <v>1372893.64</v>
      </c>
      <c r="F11" s="9">
        <v>33812.5</v>
      </c>
      <c r="G11" s="9">
        <v>0.0</v>
      </c>
      <c r="H11" s="8">
        <f t="shared" si="2"/>
        <v>1406706.14</v>
      </c>
      <c r="I11" s="9">
        <f t="shared" si="3"/>
        <v>701.9824111</v>
      </c>
      <c r="J11" s="10">
        <f t="shared" si="4"/>
        <v>396</v>
      </c>
      <c r="K11" s="9">
        <f t="shared" si="8"/>
        <v>581.3719678</v>
      </c>
    </row>
    <row r="12" ht="14.25" customHeight="1">
      <c r="A12" s="6" t="s">
        <v>21</v>
      </c>
      <c r="B12" s="7">
        <v>44044.0</v>
      </c>
      <c r="C12" s="8">
        <v>50000.0</v>
      </c>
      <c r="D12" s="8">
        <v>408211.06</v>
      </c>
      <c r="E12" s="8">
        <f>D12</f>
        <v>408211.06</v>
      </c>
      <c r="F12" s="9">
        <v>8750.0</v>
      </c>
      <c r="G12" s="9">
        <v>0.0</v>
      </c>
      <c r="H12" s="8">
        <f t="shared" si="2"/>
        <v>416961.06</v>
      </c>
      <c r="I12" s="9">
        <f t="shared" si="3"/>
        <v>889.6025697</v>
      </c>
      <c r="J12" s="10">
        <f t="shared" si="4"/>
        <v>457</v>
      </c>
      <c r="K12" s="9">
        <f t="shared" si="8"/>
        <v>523.8234565</v>
      </c>
    </row>
    <row r="13" ht="14.25" customHeight="1">
      <c r="A13" s="6" t="s">
        <v>22</v>
      </c>
      <c r="B13" s="7">
        <v>44044.0</v>
      </c>
      <c r="C13" s="8">
        <v>50000.0</v>
      </c>
      <c r="D13" s="8">
        <v>434666.97</v>
      </c>
      <c r="E13" s="8">
        <v>434666.97</v>
      </c>
      <c r="F13" s="9">
        <v>625.0</v>
      </c>
      <c r="G13" s="9">
        <v>0.0</v>
      </c>
      <c r="H13" s="8">
        <f t="shared" si="2"/>
        <v>435291.97</v>
      </c>
      <c r="I13" s="9">
        <f t="shared" si="3"/>
        <v>780.3381671</v>
      </c>
      <c r="J13" s="10">
        <f t="shared" si="4"/>
        <v>457</v>
      </c>
      <c r="K13" s="9">
        <f t="shared" si="8"/>
        <v>468.1714208</v>
      </c>
    </row>
    <row r="14" ht="14.25" customHeight="1">
      <c r="A14" s="6" t="s">
        <v>23</v>
      </c>
      <c r="B14" s="7">
        <v>44105.0</v>
      </c>
      <c r="C14" s="8">
        <v>50000.0</v>
      </c>
      <c r="D14" s="8">
        <v>303739.46</v>
      </c>
      <c r="E14" s="8">
        <f t="shared" ref="E14:E16" si="9">D14</f>
        <v>303739.46</v>
      </c>
      <c r="F14" s="9">
        <v>3125.0</v>
      </c>
      <c r="G14" s="9">
        <v>0.0</v>
      </c>
      <c r="H14" s="8">
        <f t="shared" si="2"/>
        <v>306864.46</v>
      </c>
      <c r="I14" s="9">
        <f t="shared" si="3"/>
        <v>547.9775147</v>
      </c>
      <c r="J14" s="10">
        <f t="shared" si="4"/>
        <v>396</v>
      </c>
      <c r="K14" s="9">
        <f t="shared" si="8"/>
        <v>459.7946308</v>
      </c>
    </row>
    <row r="15" ht="14.25" customHeight="1">
      <c r="A15" s="6" t="s">
        <v>24</v>
      </c>
      <c r="B15" s="7">
        <v>44075.0</v>
      </c>
      <c r="C15" s="8">
        <v>75000.0</v>
      </c>
      <c r="D15" s="8">
        <v>423891.94</v>
      </c>
      <c r="E15" s="8">
        <f t="shared" si="9"/>
        <v>423891.94</v>
      </c>
      <c r="F15" s="9">
        <v>8750.0</v>
      </c>
      <c r="G15" s="9">
        <v>0.0</v>
      </c>
      <c r="H15" s="8">
        <f t="shared" si="2"/>
        <v>432641.94</v>
      </c>
      <c r="I15" s="9">
        <f t="shared" si="3"/>
        <v>539.8368906</v>
      </c>
      <c r="J15" s="10">
        <f t="shared" si="4"/>
        <v>426</v>
      </c>
      <c r="K15" s="9">
        <f t="shared" si="8"/>
        <v>390.5081309</v>
      </c>
    </row>
    <row r="16" ht="14.25" customHeight="1">
      <c r="A16" s="6" t="s">
        <v>25</v>
      </c>
      <c r="B16" s="7">
        <v>44044.0</v>
      </c>
      <c r="C16" s="8">
        <v>200000.0</v>
      </c>
      <c r="D16" s="8">
        <v>1240286.97</v>
      </c>
      <c r="E16" s="8">
        <f t="shared" si="9"/>
        <v>1240286.97</v>
      </c>
      <c r="F16" s="9">
        <v>29187.5</v>
      </c>
      <c r="G16" s="9">
        <v>0.0</v>
      </c>
      <c r="H16" s="8">
        <f t="shared" si="2"/>
        <v>1269474.47</v>
      </c>
      <c r="I16" s="9">
        <f t="shared" si="3"/>
        <v>626.110191</v>
      </c>
      <c r="J16" s="10">
        <f t="shared" si="4"/>
        <v>457</v>
      </c>
      <c r="K16" s="9">
        <f t="shared" si="8"/>
        <v>387.159983</v>
      </c>
    </row>
    <row r="17" ht="14.25" customHeight="1">
      <c r="A17" s="6" t="s">
        <v>26</v>
      </c>
      <c r="B17" s="7">
        <v>44075.0</v>
      </c>
      <c r="C17" s="8">
        <v>60000.0</v>
      </c>
      <c r="D17" s="8">
        <v>320793.55</v>
      </c>
      <c r="E17" s="8">
        <v>320793.55</v>
      </c>
      <c r="F17" s="9">
        <v>9375.0</v>
      </c>
      <c r="G17" s="9">
        <v>0.0</v>
      </c>
      <c r="H17" s="8">
        <f t="shared" si="2"/>
        <v>330168.55</v>
      </c>
      <c r="I17" s="9">
        <f t="shared" si="3"/>
        <v>533.6662716</v>
      </c>
      <c r="J17" s="10">
        <f t="shared" si="4"/>
        <v>426</v>
      </c>
      <c r="K17" s="9">
        <f t="shared" si="8"/>
        <v>386.452207</v>
      </c>
    </row>
    <row r="18" ht="14.25" customHeight="1">
      <c r="A18" s="6" t="s">
        <v>27</v>
      </c>
      <c r="B18" s="7">
        <v>44105.0</v>
      </c>
      <c r="C18" s="8">
        <v>125000.0</v>
      </c>
      <c r="D18" s="8">
        <v>517315.5</v>
      </c>
      <c r="E18" s="8">
        <v>517315.5</v>
      </c>
      <c r="F18" s="9">
        <v>17500.0</v>
      </c>
      <c r="G18" s="9">
        <v>25000.0</v>
      </c>
      <c r="H18" s="8">
        <f t="shared" si="2"/>
        <v>559815.5</v>
      </c>
      <c r="I18" s="9">
        <f t="shared" si="3"/>
        <v>404.4795349</v>
      </c>
      <c r="J18" s="10">
        <f t="shared" si="4"/>
        <v>396</v>
      </c>
      <c r="K18" s="9">
        <f>RRI(J18/365,C18-F18,H18)*100</f>
        <v>357.6528025</v>
      </c>
    </row>
    <row r="19" ht="14.25" customHeight="1">
      <c r="A19" s="6" t="s">
        <v>28</v>
      </c>
      <c r="B19" s="7">
        <v>44105.0</v>
      </c>
      <c r="C19" s="8">
        <v>50000.0</v>
      </c>
      <c r="D19" s="8">
        <v>147231.77</v>
      </c>
      <c r="E19" s="8">
        <v>147231.77</v>
      </c>
      <c r="F19" s="9">
        <v>18750.0</v>
      </c>
      <c r="G19" s="9">
        <v>0.0</v>
      </c>
      <c r="H19" s="8">
        <f t="shared" si="2"/>
        <v>165981.77</v>
      </c>
      <c r="I19" s="9">
        <f t="shared" si="3"/>
        <v>371.141664</v>
      </c>
      <c r="J19" s="10">
        <f t="shared" si="4"/>
        <v>396</v>
      </c>
      <c r="K19" s="9">
        <f t="shared" ref="K19:K20" si="10">RRI(J19/365,C19-F19,E19)*100</f>
        <v>317.3066517</v>
      </c>
    </row>
    <row r="20" ht="14.25" customHeight="1">
      <c r="A20" s="6" t="s">
        <v>29</v>
      </c>
      <c r="B20" s="7">
        <v>44105.0</v>
      </c>
      <c r="C20" s="8">
        <v>45000.0</v>
      </c>
      <c r="D20" s="8">
        <v>183489.09</v>
      </c>
      <c r="E20" s="8">
        <v>183489.09</v>
      </c>
      <c r="F20" s="9">
        <v>3937.5</v>
      </c>
      <c r="G20" s="9">
        <v>0.0</v>
      </c>
      <c r="H20" s="8">
        <f t="shared" si="2"/>
        <v>187426.59</v>
      </c>
      <c r="I20" s="9">
        <f t="shared" si="3"/>
        <v>346.8531872</v>
      </c>
      <c r="J20" s="10">
        <f t="shared" si="4"/>
        <v>396</v>
      </c>
      <c r="K20" s="9">
        <f t="shared" si="10"/>
        <v>297.4368352</v>
      </c>
    </row>
    <row r="21" ht="14.25" customHeight="1">
      <c r="A21" s="6" t="s">
        <v>30</v>
      </c>
      <c r="B21" s="7">
        <v>44044.0</v>
      </c>
      <c r="C21" s="8">
        <v>200000.0</v>
      </c>
      <c r="D21" s="8">
        <v>786473.1</v>
      </c>
      <c r="E21" s="8">
        <v>786473.1</v>
      </c>
      <c r="F21" s="9">
        <v>28812.5</v>
      </c>
      <c r="G21" s="9">
        <v>100000.0</v>
      </c>
      <c r="H21" s="8">
        <f t="shared" si="2"/>
        <v>915285.6</v>
      </c>
      <c r="I21" s="9">
        <f t="shared" si="3"/>
        <v>417.8375173</v>
      </c>
      <c r="J21" s="10">
        <f t="shared" si="4"/>
        <v>457</v>
      </c>
      <c r="K21" s="9">
        <f>RRI(J21/365,C21-F21,H21)*100</f>
        <v>281.51512</v>
      </c>
    </row>
    <row r="22" ht="14.25" customHeight="1">
      <c r="A22" s="6" t="s">
        <v>31</v>
      </c>
      <c r="B22" s="7">
        <v>44013.0</v>
      </c>
      <c r="C22" s="8">
        <v>155000.0</v>
      </c>
      <c r="D22" s="8">
        <v>769977.56</v>
      </c>
      <c r="E22" s="8">
        <v>769977.56</v>
      </c>
      <c r="F22" s="9">
        <v>19312.5</v>
      </c>
      <c r="G22" s="9">
        <v>0.0</v>
      </c>
      <c r="H22" s="8">
        <f t="shared" si="2"/>
        <v>789290.06</v>
      </c>
      <c r="I22" s="9">
        <f t="shared" si="3"/>
        <v>467.4638858</v>
      </c>
      <c r="J22" s="10">
        <f t="shared" si="4"/>
        <v>488</v>
      </c>
      <c r="K22" s="9">
        <f t="shared" ref="K22:K70" si="11">RRI(J22/365,C22-F22,E22)*100</f>
        <v>266.360561</v>
      </c>
    </row>
    <row r="23" ht="14.25" customHeight="1">
      <c r="A23" s="6" t="s">
        <v>32</v>
      </c>
      <c r="B23" s="7">
        <v>44044.0</v>
      </c>
      <c r="C23" s="8">
        <v>91736.0</v>
      </c>
      <c r="D23" s="8">
        <v>449328.69</v>
      </c>
      <c r="E23" s="8">
        <v>449328.69</v>
      </c>
      <c r="F23" s="9">
        <v>500.45</v>
      </c>
      <c r="G23" s="9">
        <v>0.0</v>
      </c>
      <c r="H23" s="8">
        <f t="shared" si="2"/>
        <v>449829.14</v>
      </c>
      <c r="I23" s="9">
        <f t="shared" si="3"/>
        <v>392.492992</v>
      </c>
      <c r="J23" s="10">
        <f t="shared" si="4"/>
        <v>457</v>
      </c>
      <c r="K23" s="9">
        <f t="shared" si="11"/>
        <v>257.281875</v>
      </c>
    </row>
    <row r="24" ht="14.25" customHeight="1">
      <c r="A24" s="6" t="s">
        <v>33</v>
      </c>
      <c r="B24" s="7">
        <v>44105.0</v>
      </c>
      <c r="C24" s="8">
        <v>25000.0</v>
      </c>
      <c r="D24" s="8">
        <v>73615.89</v>
      </c>
      <c r="E24" s="8">
        <v>78615.89</v>
      </c>
      <c r="F24" s="9">
        <v>3750.0</v>
      </c>
      <c r="G24" s="9">
        <v>0.0</v>
      </c>
      <c r="H24" s="8">
        <f t="shared" si="2"/>
        <v>82365.89</v>
      </c>
      <c r="I24" s="9">
        <f t="shared" si="3"/>
        <v>269.9571294</v>
      </c>
      <c r="J24" s="10">
        <f t="shared" si="4"/>
        <v>396</v>
      </c>
      <c r="K24" s="9">
        <f t="shared" si="11"/>
        <v>233.944967</v>
      </c>
    </row>
    <row r="25" ht="14.25" customHeight="1">
      <c r="A25" s="6" t="s">
        <v>34</v>
      </c>
      <c r="B25" s="7">
        <v>44105.0</v>
      </c>
      <c r="C25" s="8">
        <v>30000.0</v>
      </c>
      <c r="D25" s="8">
        <v>105156.59</v>
      </c>
      <c r="E25" s="8">
        <v>110156.59</v>
      </c>
      <c r="F25" s="9">
        <v>0.0</v>
      </c>
      <c r="G25" s="9">
        <v>0.0</v>
      </c>
      <c r="H25" s="8">
        <f t="shared" si="2"/>
        <v>110156.59</v>
      </c>
      <c r="I25" s="9">
        <f t="shared" si="3"/>
        <v>267.1886333</v>
      </c>
      <c r="J25" s="10">
        <f t="shared" si="4"/>
        <v>396</v>
      </c>
      <c r="K25" s="9">
        <f t="shared" si="11"/>
        <v>231.6409131</v>
      </c>
    </row>
    <row r="26" ht="14.25" customHeight="1">
      <c r="A26" s="6" t="s">
        <v>35</v>
      </c>
      <c r="B26" s="7">
        <v>44105.0</v>
      </c>
      <c r="C26" s="8">
        <v>25000.0</v>
      </c>
      <c r="D26" s="8">
        <v>73615.89</v>
      </c>
      <c r="E26" s="8">
        <v>76615.89</v>
      </c>
      <c r="F26" s="9">
        <v>3750.0</v>
      </c>
      <c r="G26" s="9">
        <v>0.0</v>
      </c>
      <c r="H26" s="8">
        <f t="shared" si="2"/>
        <v>80365.89</v>
      </c>
      <c r="I26" s="9">
        <f t="shared" si="3"/>
        <v>260.5453647</v>
      </c>
      <c r="J26" s="10">
        <f t="shared" si="4"/>
        <v>396</v>
      </c>
      <c r="K26" s="9">
        <f t="shared" si="11"/>
        <v>226.1065478</v>
      </c>
    </row>
    <row r="27" ht="14.25" customHeight="1">
      <c r="A27" s="6" t="s">
        <v>36</v>
      </c>
      <c r="B27" s="7">
        <v>43739.0</v>
      </c>
      <c r="C27" s="8">
        <v>55000.0</v>
      </c>
      <c r="D27" s="8">
        <v>546224.88</v>
      </c>
      <c r="E27" s="8">
        <f>D27</f>
        <v>546224.88</v>
      </c>
      <c r="F27" s="9">
        <v>8250.0</v>
      </c>
      <c r="G27" s="9">
        <v>0.0</v>
      </c>
      <c r="H27" s="8">
        <f t="shared" si="2"/>
        <v>554474.88</v>
      </c>
      <c r="I27" s="9">
        <f t="shared" si="3"/>
        <v>1068.395465</v>
      </c>
      <c r="J27" s="10">
        <f t="shared" si="4"/>
        <v>762</v>
      </c>
      <c r="K27" s="9">
        <f t="shared" si="11"/>
        <v>224.6222969</v>
      </c>
    </row>
    <row r="28" ht="14.25" customHeight="1">
      <c r="A28" s="6" t="s">
        <v>37</v>
      </c>
      <c r="B28" s="7">
        <v>44105.0</v>
      </c>
      <c r="C28" s="8">
        <v>70000.0</v>
      </c>
      <c r="D28" s="8">
        <v>210110.07</v>
      </c>
      <c r="E28" s="8">
        <v>210110.07</v>
      </c>
      <c r="F28" s="9">
        <v>11375.0</v>
      </c>
      <c r="G28" s="9">
        <v>0.0</v>
      </c>
      <c r="H28" s="8">
        <f t="shared" si="2"/>
        <v>221485.07</v>
      </c>
      <c r="I28" s="9">
        <f t="shared" si="3"/>
        <v>258.3967079</v>
      </c>
      <c r="J28" s="10">
        <f t="shared" si="4"/>
        <v>396</v>
      </c>
      <c r="K28" s="9">
        <f t="shared" si="11"/>
        <v>224.3148455</v>
      </c>
    </row>
    <row r="29" ht="14.25" customHeight="1">
      <c r="A29" s="6" t="s">
        <v>38</v>
      </c>
      <c r="B29" s="7">
        <v>44105.0</v>
      </c>
      <c r="C29" s="8">
        <v>50000.0</v>
      </c>
      <c r="D29" s="8">
        <v>147231.77</v>
      </c>
      <c r="E29" s="8">
        <v>150231.77</v>
      </c>
      <c r="F29" s="9">
        <v>7500.0</v>
      </c>
      <c r="G29" s="9">
        <v>0.0</v>
      </c>
      <c r="H29" s="8">
        <f t="shared" si="2"/>
        <v>157731.77</v>
      </c>
      <c r="I29" s="9">
        <f t="shared" si="3"/>
        <v>253.4865176</v>
      </c>
      <c r="J29" s="10">
        <f t="shared" si="4"/>
        <v>396</v>
      </c>
      <c r="K29" s="9">
        <f t="shared" si="11"/>
        <v>220.217215</v>
      </c>
    </row>
    <row r="30" ht="14.25" customHeight="1">
      <c r="A30" s="6" t="s">
        <v>39</v>
      </c>
      <c r="B30" s="7">
        <v>44105.0</v>
      </c>
      <c r="C30" s="8">
        <v>75937.5</v>
      </c>
      <c r="D30" s="8">
        <v>263340.74</v>
      </c>
      <c r="E30" s="8">
        <v>263340.74</v>
      </c>
      <c r="F30" s="9">
        <v>937.5</v>
      </c>
      <c r="G30" s="9">
        <v>0.0</v>
      </c>
      <c r="H30" s="8">
        <f t="shared" si="2"/>
        <v>264278.24</v>
      </c>
      <c r="I30" s="9">
        <f t="shared" si="3"/>
        <v>251.1209867</v>
      </c>
      <c r="J30" s="10">
        <f t="shared" si="4"/>
        <v>396</v>
      </c>
      <c r="K30" s="9">
        <f t="shared" si="11"/>
        <v>218.2415552</v>
      </c>
    </row>
    <row r="31" ht="14.25" customHeight="1">
      <c r="A31" s="6" t="s">
        <v>40</v>
      </c>
      <c r="B31" s="7">
        <v>44105.0</v>
      </c>
      <c r="C31" s="8">
        <v>90000.0</v>
      </c>
      <c r="D31" s="8">
        <v>265017.19</v>
      </c>
      <c r="E31" s="8">
        <v>268017.19</v>
      </c>
      <c r="F31" s="9">
        <v>13500.0</v>
      </c>
      <c r="G31" s="9">
        <v>0.0</v>
      </c>
      <c r="H31" s="8">
        <f t="shared" si="2"/>
        <v>281517.19</v>
      </c>
      <c r="I31" s="9">
        <f t="shared" si="3"/>
        <v>250.349268</v>
      </c>
      <c r="J31" s="10">
        <f t="shared" si="4"/>
        <v>396</v>
      </c>
      <c r="K31" s="9">
        <f t="shared" si="11"/>
        <v>217.596801</v>
      </c>
    </row>
    <row r="32" ht="14.25" customHeight="1">
      <c r="A32" s="6" t="s">
        <v>41</v>
      </c>
      <c r="B32" s="7">
        <v>44105.0</v>
      </c>
      <c r="C32" s="8">
        <v>30000.0</v>
      </c>
      <c r="D32" s="8">
        <v>104116.22</v>
      </c>
      <c r="E32" s="8">
        <v>104116.22</v>
      </c>
      <c r="F32" s="9">
        <v>0.0</v>
      </c>
      <c r="G32" s="9">
        <v>0.0</v>
      </c>
      <c r="H32" s="8">
        <f t="shared" si="2"/>
        <v>104116.22</v>
      </c>
      <c r="I32" s="9">
        <f t="shared" si="3"/>
        <v>247.0540667</v>
      </c>
      <c r="J32" s="10">
        <f t="shared" si="4"/>
        <v>396</v>
      </c>
      <c r="K32" s="9">
        <f t="shared" si="11"/>
        <v>214.8424776</v>
      </c>
    </row>
    <row r="33" ht="14.25" customHeight="1">
      <c r="A33" s="6" t="s">
        <v>42</v>
      </c>
      <c r="B33" s="7">
        <v>44105.0</v>
      </c>
      <c r="C33" s="8">
        <v>175000.0</v>
      </c>
      <c r="D33" s="8">
        <v>607344.61</v>
      </c>
      <c r="E33" s="8">
        <v>607344.61</v>
      </c>
      <c r="F33" s="9">
        <v>0.0</v>
      </c>
      <c r="G33" s="9">
        <v>0.0</v>
      </c>
      <c r="H33" s="8">
        <f t="shared" si="2"/>
        <v>607344.61</v>
      </c>
      <c r="I33" s="9">
        <f t="shared" si="3"/>
        <v>247.0540629</v>
      </c>
      <c r="J33" s="10">
        <f t="shared" si="4"/>
        <v>396</v>
      </c>
      <c r="K33" s="9">
        <f t="shared" si="11"/>
        <v>214.8424744</v>
      </c>
    </row>
    <row r="34" ht="14.25" customHeight="1">
      <c r="A34" s="6" t="s">
        <v>43</v>
      </c>
      <c r="B34" s="7">
        <v>44105.0</v>
      </c>
      <c r="C34" s="8">
        <v>100000.0</v>
      </c>
      <c r="D34" s="8">
        <v>347054.06</v>
      </c>
      <c r="E34" s="8">
        <v>347054.06</v>
      </c>
      <c r="F34" s="9">
        <v>0.0</v>
      </c>
      <c r="G34" s="9">
        <v>0.0</v>
      </c>
      <c r="H34" s="8">
        <f t="shared" si="2"/>
        <v>347054.06</v>
      </c>
      <c r="I34" s="9">
        <f t="shared" si="3"/>
        <v>247.05406</v>
      </c>
      <c r="J34" s="10">
        <f t="shared" si="4"/>
        <v>396</v>
      </c>
      <c r="K34" s="9">
        <f t="shared" si="11"/>
        <v>214.842472</v>
      </c>
    </row>
    <row r="35" ht="14.25" customHeight="1">
      <c r="A35" s="6" t="s">
        <v>44</v>
      </c>
      <c r="B35" s="7">
        <v>44105.0</v>
      </c>
      <c r="C35" s="8">
        <v>52000.0</v>
      </c>
      <c r="D35" s="8">
        <v>180468.11</v>
      </c>
      <c r="E35" s="8">
        <v>180468.11</v>
      </c>
      <c r="F35" s="9">
        <v>0.0</v>
      </c>
      <c r="G35" s="9">
        <v>0.0</v>
      </c>
      <c r="H35" s="8">
        <f t="shared" si="2"/>
        <v>180468.11</v>
      </c>
      <c r="I35" s="9">
        <f t="shared" si="3"/>
        <v>247.0540577</v>
      </c>
      <c r="J35" s="10">
        <f t="shared" si="4"/>
        <v>396</v>
      </c>
      <c r="K35" s="9">
        <f t="shared" si="11"/>
        <v>214.8424701</v>
      </c>
    </row>
    <row r="36" ht="14.25" customHeight="1">
      <c r="A36" s="6" t="s">
        <v>45</v>
      </c>
      <c r="B36" s="7">
        <v>44105.0</v>
      </c>
      <c r="C36" s="8">
        <v>74000.0</v>
      </c>
      <c r="D36" s="8">
        <v>256820.0</v>
      </c>
      <c r="E36" s="8">
        <v>256820.0</v>
      </c>
      <c r="F36" s="9">
        <v>0.0</v>
      </c>
      <c r="G36" s="9">
        <v>0.0</v>
      </c>
      <c r="H36" s="8">
        <f t="shared" si="2"/>
        <v>256820</v>
      </c>
      <c r="I36" s="9">
        <f t="shared" si="3"/>
        <v>247.0540541</v>
      </c>
      <c r="J36" s="10">
        <f t="shared" si="4"/>
        <v>396</v>
      </c>
      <c r="K36" s="9">
        <f t="shared" si="11"/>
        <v>214.8424671</v>
      </c>
    </row>
    <row r="37" ht="14.25" customHeight="1">
      <c r="A37" s="6" t="s">
        <v>46</v>
      </c>
      <c r="B37" s="7">
        <v>44105.0</v>
      </c>
      <c r="C37" s="8">
        <v>51000.0</v>
      </c>
      <c r="D37" s="8">
        <v>176997.56</v>
      </c>
      <c r="E37" s="8">
        <v>176997.56</v>
      </c>
      <c r="F37" s="9">
        <v>0.0</v>
      </c>
      <c r="G37" s="9">
        <v>0.0</v>
      </c>
      <c r="H37" s="8">
        <f t="shared" si="2"/>
        <v>176997.56</v>
      </c>
      <c r="I37" s="9">
        <f t="shared" si="3"/>
        <v>247.0540392</v>
      </c>
      <c r="J37" s="10">
        <f t="shared" si="4"/>
        <v>396</v>
      </c>
      <c r="K37" s="9">
        <f t="shared" si="11"/>
        <v>214.8424547</v>
      </c>
    </row>
    <row r="38" ht="14.25" customHeight="1">
      <c r="A38" s="6" t="s">
        <v>47</v>
      </c>
      <c r="B38" s="7">
        <v>44105.0</v>
      </c>
      <c r="C38" s="8">
        <v>50000.0</v>
      </c>
      <c r="D38" s="8">
        <v>145150.13</v>
      </c>
      <c r="E38" s="8">
        <v>145150.13</v>
      </c>
      <c r="F38" s="9">
        <v>8125.0</v>
      </c>
      <c r="G38" s="9">
        <v>0.0</v>
      </c>
      <c r="H38" s="8">
        <f t="shared" si="2"/>
        <v>153275.13</v>
      </c>
      <c r="I38" s="9">
        <f t="shared" si="3"/>
        <v>246.6271761</v>
      </c>
      <c r="J38" s="10">
        <f t="shared" si="4"/>
        <v>396</v>
      </c>
      <c r="K38" s="9">
        <f t="shared" si="11"/>
        <v>214.4855079</v>
      </c>
    </row>
    <row r="39" ht="14.25" customHeight="1">
      <c r="A39" s="6" t="s">
        <v>48</v>
      </c>
      <c r="B39" s="7">
        <v>44105.0</v>
      </c>
      <c r="C39" s="8">
        <v>50800.0</v>
      </c>
      <c r="D39" s="8">
        <v>149587.48</v>
      </c>
      <c r="E39" s="8">
        <v>149587.48</v>
      </c>
      <c r="F39" s="9">
        <v>7620.0</v>
      </c>
      <c r="G39" s="9">
        <v>0.0</v>
      </c>
      <c r="H39" s="8">
        <f t="shared" si="2"/>
        <v>157207.48</v>
      </c>
      <c r="I39" s="9">
        <f t="shared" si="3"/>
        <v>246.427698</v>
      </c>
      <c r="J39" s="10">
        <f t="shared" si="4"/>
        <v>396</v>
      </c>
      <c r="K39" s="9">
        <f t="shared" si="11"/>
        <v>214.3186908</v>
      </c>
    </row>
    <row r="40" ht="14.25" customHeight="1">
      <c r="A40" s="6" t="s">
        <v>49</v>
      </c>
      <c r="B40" s="7">
        <v>44105.0</v>
      </c>
      <c r="C40" s="8">
        <v>50000.0</v>
      </c>
      <c r="D40" s="8">
        <v>147231.77</v>
      </c>
      <c r="E40" s="8">
        <v>147231.77</v>
      </c>
      <c r="F40" s="9">
        <v>7500.0</v>
      </c>
      <c r="G40" s="9">
        <v>0.0</v>
      </c>
      <c r="H40" s="8">
        <f t="shared" si="2"/>
        <v>154731.77</v>
      </c>
      <c r="I40" s="9">
        <f t="shared" si="3"/>
        <v>246.4276941</v>
      </c>
      <c r="J40" s="10">
        <f t="shared" si="4"/>
        <v>396</v>
      </c>
      <c r="K40" s="9">
        <f t="shared" si="11"/>
        <v>214.3186875</v>
      </c>
    </row>
    <row r="41" ht="14.25" customHeight="1">
      <c r="A41" s="6" t="s">
        <v>50</v>
      </c>
      <c r="B41" s="7">
        <v>44105.0</v>
      </c>
      <c r="C41" s="8">
        <v>50000.0</v>
      </c>
      <c r="D41" s="8">
        <v>147231.77</v>
      </c>
      <c r="E41" s="8">
        <v>147231.77</v>
      </c>
      <c r="F41" s="9">
        <v>7500.0</v>
      </c>
      <c r="G41" s="9">
        <v>0.0</v>
      </c>
      <c r="H41" s="8">
        <f t="shared" si="2"/>
        <v>154731.77</v>
      </c>
      <c r="I41" s="9">
        <f t="shared" si="3"/>
        <v>246.4276941</v>
      </c>
      <c r="J41" s="10">
        <f t="shared" si="4"/>
        <v>396</v>
      </c>
      <c r="K41" s="9">
        <f t="shared" si="11"/>
        <v>214.3186875</v>
      </c>
    </row>
    <row r="42" ht="14.25" customHeight="1">
      <c r="A42" s="6" t="s">
        <v>51</v>
      </c>
      <c r="B42" s="7">
        <v>44105.0</v>
      </c>
      <c r="C42" s="8">
        <v>100000.0</v>
      </c>
      <c r="D42" s="8">
        <v>286790.48</v>
      </c>
      <c r="E42" s="8">
        <v>286790.48</v>
      </c>
      <c r="F42" s="9">
        <v>16250.0</v>
      </c>
      <c r="G42" s="9">
        <v>0.0</v>
      </c>
      <c r="H42" s="8">
        <f t="shared" si="2"/>
        <v>303040.48</v>
      </c>
      <c r="I42" s="9">
        <f t="shared" si="3"/>
        <v>242.436394</v>
      </c>
      <c r="J42" s="10">
        <f t="shared" si="4"/>
        <v>396</v>
      </c>
      <c r="K42" s="9">
        <f t="shared" si="11"/>
        <v>210.9793041</v>
      </c>
    </row>
    <row r="43" ht="14.25" customHeight="1">
      <c r="A43" s="6" t="s">
        <v>52</v>
      </c>
      <c r="B43" s="7">
        <v>44105.0</v>
      </c>
      <c r="C43" s="8">
        <v>90000.0</v>
      </c>
      <c r="D43" s="8">
        <v>294154.79</v>
      </c>
      <c r="E43" s="8">
        <f>D43</f>
        <v>294154.79</v>
      </c>
      <c r="F43" s="9">
        <v>0.0</v>
      </c>
      <c r="G43" s="9">
        <v>0.0</v>
      </c>
      <c r="H43" s="8">
        <f t="shared" si="2"/>
        <v>294154.79</v>
      </c>
      <c r="I43" s="9">
        <f t="shared" si="3"/>
        <v>226.8386556</v>
      </c>
      <c r="J43" s="10">
        <f t="shared" si="4"/>
        <v>396</v>
      </c>
      <c r="K43" s="9">
        <f t="shared" si="11"/>
        <v>197.8996143</v>
      </c>
    </row>
    <row r="44" ht="14.25" customHeight="1">
      <c r="A44" s="6" t="s">
        <v>53</v>
      </c>
      <c r="B44" s="7">
        <v>44105.0</v>
      </c>
      <c r="C44" s="8">
        <v>150000.0</v>
      </c>
      <c r="D44" s="8">
        <v>393636.29</v>
      </c>
      <c r="E44" s="8">
        <v>393636.29</v>
      </c>
      <c r="F44" s="9">
        <v>20625.0</v>
      </c>
      <c r="G44" s="9">
        <v>0.0</v>
      </c>
      <c r="H44" s="8">
        <f t="shared" si="2"/>
        <v>414261.29</v>
      </c>
      <c r="I44" s="9">
        <f t="shared" si="3"/>
        <v>204.2599343</v>
      </c>
      <c r="J44" s="10">
        <f t="shared" si="4"/>
        <v>396</v>
      </c>
      <c r="K44" s="9">
        <f t="shared" si="11"/>
        <v>178.8784783</v>
      </c>
    </row>
    <row r="45" ht="14.25" customHeight="1">
      <c r="A45" s="6" t="s">
        <v>54</v>
      </c>
      <c r="B45" s="7">
        <v>44105.0</v>
      </c>
      <c r="C45" s="8">
        <v>330000.0</v>
      </c>
      <c r="D45" s="8">
        <v>837821.39</v>
      </c>
      <c r="E45" s="8">
        <v>837821.39</v>
      </c>
      <c r="F45" s="9">
        <v>38187.5</v>
      </c>
      <c r="G45" s="9">
        <v>0.0</v>
      </c>
      <c r="H45" s="8">
        <f t="shared" si="2"/>
        <v>876008.89</v>
      </c>
      <c r="I45" s="9">
        <f t="shared" si="3"/>
        <v>187.1094933</v>
      </c>
      <c r="J45" s="10">
        <f t="shared" si="4"/>
        <v>396</v>
      </c>
      <c r="K45" s="9">
        <f t="shared" si="11"/>
        <v>164.3566835</v>
      </c>
    </row>
    <row r="46" ht="14.25" customHeight="1">
      <c r="A46" s="6" t="s">
        <v>55</v>
      </c>
      <c r="B46" s="7">
        <v>44075.0</v>
      </c>
      <c r="C46" s="8">
        <v>115000.0</v>
      </c>
      <c r="D46" s="8">
        <v>312695.28</v>
      </c>
      <c r="E46" s="8">
        <v>312695.28</v>
      </c>
      <c r="F46" s="9">
        <v>14312.5</v>
      </c>
      <c r="G46" s="9">
        <v>0.0</v>
      </c>
      <c r="H46" s="8">
        <f t="shared" si="2"/>
        <v>327007.78</v>
      </c>
      <c r="I46" s="9">
        <f t="shared" si="3"/>
        <v>210.5601788</v>
      </c>
      <c r="J46" s="10">
        <f t="shared" si="4"/>
        <v>426</v>
      </c>
      <c r="K46" s="9">
        <f t="shared" si="11"/>
        <v>164.0427157</v>
      </c>
    </row>
    <row r="47" ht="14.25" customHeight="1">
      <c r="A47" s="6" t="s">
        <v>56</v>
      </c>
      <c r="B47" s="7">
        <v>44075.0</v>
      </c>
      <c r="C47" s="8">
        <v>54000.0</v>
      </c>
      <c r="D47" s="8">
        <v>142703.92</v>
      </c>
      <c r="E47" s="8">
        <v>142703.92</v>
      </c>
      <c r="F47" s="9">
        <v>7887.5</v>
      </c>
      <c r="G47" s="9">
        <v>0.0</v>
      </c>
      <c r="H47" s="8">
        <f t="shared" si="2"/>
        <v>150591.42</v>
      </c>
      <c r="I47" s="9">
        <f t="shared" si="3"/>
        <v>209.4690594</v>
      </c>
      <c r="J47" s="10">
        <f t="shared" si="4"/>
        <v>426</v>
      </c>
      <c r="K47" s="9">
        <f t="shared" si="11"/>
        <v>163.2476678</v>
      </c>
    </row>
    <row r="48" ht="14.25" customHeight="1">
      <c r="A48" s="6" t="s">
        <v>57</v>
      </c>
      <c r="B48" s="7">
        <v>44075.0</v>
      </c>
      <c r="C48" s="8">
        <v>80000.0</v>
      </c>
      <c r="D48" s="8">
        <v>199411.43</v>
      </c>
      <c r="E48" s="8">
        <v>199411.43</v>
      </c>
      <c r="F48" s="9">
        <v>10500.0</v>
      </c>
      <c r="G48" s="9">
        <v>0.0</v>
      </c>
      <c r="H48" s="8">
        <f t="shared" si="2"/>
        <v>209911.43</v>
      </c>
      <c r="I48" s="9">
        <f t="shared" si="3"/>
        <v>186.9229209</v>
      </c>
      <c r="J48" s="10">
        <f t="shared" si="4"/>
        <v>426</v>
      </c>
      <c r="K48" s="9">
        <f t="shared" si="11"/>
        <v>146.7270119</v>
      </c>
    </row>
    <row r="49" ht="14.25" customHeight="1">
      <c r="A49" s="6" t="s">
        <v>58</v>
      </c>
      <c r="B49" s="7">
        <v>44075.0</v>
      </c>
      <c r="C49" s="8">
        <v>100000.0</v>
      </c>
      <c r="D49" s="8">
        <v>231620.37</v>
      </c>
      <c r="E49" s="8">
        <v>231620.37</v>
      </c>
      <c r="F49" s="9">
        <v>0.0</v>
      </c>
      <c r="G49" s="9">
        <v>0.0</v>
      </c>
      <c r="H49" s="8">
        <f t="shared" si="2"/>
        <v>231620.37</v>
      </c>
      <c r="I49" s="9">
        <f t="shared" si="3"/>
        <v>131.62037</v>
      </c>
      <c r="J49" s="10">
        <f t="shared" si="4"/>
        <v>426</v>
      </c>
      <c r="K49" s="9">
        <f t="shared" si="11"/>
        <v>105.3730536</v>
      </c>
    </row>
    <row r="50" ht="14.25" customHeight="1">
      <c r="A50" s="6" t="s">
        <v>59</v>
      </c>
      <c r="B50" s="7">
        <v>44075.0</v>
      </c>
      <c r="C50" s="8">
        <v>125000.0</v>
      </c>
      <c r="D50" s="8">
        <v>275343.51</v>
      </c>
      <c r="E50" s="8">
        <v>275343.51</v>
      </c>
      <c r="F50" s="9">
        <v>2812.5</v>
      </c>
      <c r="G50" s="9">
        <v>0.0</v>
      </c>
      <c r="H50" s="8">
        <f t="shared" si="2"/>
        <v>278156.01</v>
      </c>
      <c r="I50" s="9">
        <f t="shared" si="3"/>
        <v>125.3450721</v>
      </c>
      <c r="J50" s="10">
        <f t="shared" si="4"/>
        <v>426</v>
      </c>
      <c r="K50" s="9">
        <f t="shared" si="11"/>
        <v>100.5962791</v>
      </c>
    </row>
    <row r="51" ht="14.25" customHeight="1">
      <c r="A51" s="6" t="s">
        <v>60</v>
      </c>
      <c r="B51" s="7">
        <v>44075.0</v>
      </c>
      <c r="C51" s="8">
        <v>120000.0</v>
      </c>
      <c r="D51" s="8">
        <v>202691.83</v>
      </c>
      <c r="E51" s="8">
        <v>202691.83</v>
      </c>
      <c r="F51" s="9">
        <v>20625.0</v>
      </c>
      <c r="G51" s="9">
        <v>0.0</v>
      </c>
      <c r="H51" s="8">
        <f t="shared" si="2"/>
        <v>223316.83</v>
      </c>
      <c r="I51" s="9">
        <f t="shared" si="3"/>
        <v>103.9666214</v>
      </c>
      <c r="J51" s="10">
        <f t="shared" si="4"/>
        <v>426</v>
      </c>
      <c r="K51" s="9">
        <f t="shared" si="11"/>
        <v>84.17579958</v>
      </c>
    </row>
    <row r="52" ht="14.25" customHeight="1">
      <c r="A52" s="6" t="s">
        <v>61</v>
      </c>
      <c r="B52" s="7">
        <v>44075.0</v>
      </c>
      <c r="C52" s="8">
        <v>108000.0</v>
      </c>
      <c r="D52" s="8">
        <v>213690.01</v>
      </c>
      <c r="E52" s="8">
        <v>213690.01</v>
      </c>
      <c r="F52" s="9">
        <v>0.0</v>
      </c>
      <c r="G52" s="9">
        <v>0.0</v>
      </c>
      <c r="H52" s="8">
        <f t="shared" si="2"/>
        <v>213690.01</v>
      </c>
      <c r="I52" s="9">
        <f t="shared" si="3"/>
        <v>97.86112037</v>
      </c>
      <c r="J52" s="10">
        <f t="shared" si="4"/>
        <v>426</v>
      </c>
      <c r="K52" s="9">
        <f t="shared" si="11"/>
        <v>79.4419052</v>
      </c>
    </row>
    <row r="53" ht="14.25" customHeight="1">
      <c r="A53" s="6" t="s">
        <v>62</v>
      </c>
      <c r="B53" s="7">
        <v>44075.0</v>
      </c>
      <c r="C53" s="8">
        <v>135000.0</v>
      </c>
      <c r="D53" s="8">
        <v>261717.89</v>
      </c>
      <c r="E53" s="8">
        <f>D53</f>
        <v>261717.89</v>
      </c>
      <c r="F53" s="9">
        <v>1687.5</v>
      </c>
      <c r="G53" s="9">
        <v>0.0</v>
      </c>
      <c r="H53" s="8">
        <f t="shared" si="2"/>
        <v>263405.39</v>
      </c>
      <c r="I53" s="9">
        <f t="shared" si="3"/>
        <v>96.31909236</v>
      </c>
      <c r="J53" s="10">
        <f t="shared" si="4"/>
        <v>426</v>
      </c>
      <c r="K53" s="9">
        <f t="shared" si="11"/>
        <v>78.24300807</v>
      </c>
    </row>
    <row r="54" ht="14.25" customHeight="1">
      <c r="A54" s="6" t="s">
        <v>63</v>
      </c>
      <c r="B54" s="7">
        <v>44075.0</v>
      </c>
      <c r="C54" s="8">
        <v>40000.0</v>
      </c>
      <c r="D54" s="8">
        <v>78361.43</v>
      </c>
      <c r="E54" s="8">
        <v>78361.43</v>
      </c>
      <c r="F54" s="9">
        <v>0.0</v>
      </c>
      <c r="G54" s="9">
        <v>0.0</v>
      </c>
      <c r="H54" s="8">
        <f t="shared" si="2"/>
        <v>78361.43</v>
      </c>
      <c r="I54" s="9">
        <f t="shared" si="3"/>
        <v>95.903575</v>
      </c>
      <c r="J54" s="10">
        <f t="shared" si="4"/>
        <v>426</v>
      </c>
      <c r="K54" s="9">
        <f t="shared" si="11"/>
        <v>77.91972105</v>
      </c>
    </row>
    <row r="55" ht="14.25" customHeight="1">
      <c r="A55" s="6" t="s">
        <v>64</v>
      </c>
      <c r="B55" s="7">
        <v>44075.0</v>
      </c>
      <c r="C55" s="8">
        <v>100000.0</v>
      </c>
      <c r="D55" s="8">
        <v>195903.57</v>
      </c>
      <c r="E55" s="8">
        <v>195903.57</v>
      </c>
      <c r="F55" s="9">
        <v>0.0</v>
      </c>
      <c r="G55" s="9">
        <v>0.0</v>
      </c>
      <c r="H55" s="8">
        <f t="shared" si="2"/>
        <v>195903.57</v>
      </c>
      <c r="I55" s="9">
        <f t="shared" si="3"/>
        <v>95.90357</v>
      </c>
      <c r="J55" s="10">
        <f t="shared" si="4"/>
        <v>426</v>
      </c>
      <c r="K55" s="9">
        <f t="shared" si="11"/>
        <v>77.91971716</v>
      </c>
    </row>
    <row r="56" ht="14.25" customHeight="1">
      <c r="A56" s="6" t="s">
        <v>65</v>
      </c>
      <c r="B56" s="7">
        <v>44075.0</v>
      </c>
      <c r="C56" s="8">
        <v>100000.0</v>
      </c>
      <c r="D56" s="8">
        <v>195903.57</v>
      </c>
      <c r="E56" s="8">
        <v>195903.57</v>
      </c>
      <c r="F56" s="9">
        <v>0.0</v>
      </c>
      <c r="G56" s="9">
        <v>0.0</v>
      </c>
      <c r="H56" s="8">
        <f t="shared" si="2"/>
        <v>195903.57</v>
      </c>
      <c r="I56" s="9">
        <f t="shared" si="3"/>
        <v>95.90357</v>
      </c>
      <c r="J56" s="10">
        <f t="shared" si="4"/>
        <v>426</v>
      </c>
      <c r="K56" s="9">
        <f t="shared" si="11"/>
        <v>77.91971716</v>
      </c>
    </row>
    <row r="57" ht="14.25" customHeight="1">
      <c r="A57" s="6" t="s">
        <v>66</v>
      </c>
      <c r="B57" s="7">
        <v>44075.0</v>
      </c>
      <c r="C57" s="8">
        <v>50000.0</v>
      </c>
      <c r="D57" s="8">
        <v>95973.55</v>
      </c>
      <c r="E57" s="8">
        <v>95973.55</v>
      </c>
      <c r="F57" s="9">
        <v>625.0</v>
      </c>
      <c r="G57" s="9">
        <v>0.0</v>
      </c>
      <c r="H57" s="8">
        <f t="shared" si="2"/>
        <v>96598.55</v>
      </c>
      <c r="I57" s="9">
        <f t="shared" si="3"/>
        <v>94.37681013</v>
      </c>
      <c r="J57" s="10">
        <f t="shared" si="4"/>
        <v>426</v>
      </c>
      <c r="K57" s="9">
        <f t="shared" si="11"/>
        <v>76.7309995</v>
      </c>
    </row>
    <row r="58" ht="14.25" customHeight="1">
      <c r="A58" s="6" t="s">
        <v>67</v>
      </c>
      <c r="B58" s="7">
        <v>43009.0</v>
      </c>
      <c r="C58" s="8">
        <v>365000.0</v>
      </c>
      <c r="D58" s="8">
        <v>1157504.68</v>
      </c>
      <c r="E58" s="8">
        <v>1200000.0</v>
      </c>
      <c r="F58" s="9">
        <v>214437.5</v>
      </c>
      <c r="G58" s="9">
        <v>0.0</v>
      </c>
      <c r="H58" s="8">
        <f t="shared" si="2"/>
        <v>1414437.5</v>
      </c>
      <c r="I58" s="9">
        <f t="shared" si="3"/>
        <v>697.011208</v>
      </c>
      <c r="J58" s="10">
        <f t="shared" si="4"/>
        <v>1492</v>
      </c>
      <c r="K58" s="9">
        <f t="shared" si="11"/>
        <v>66.16230869</v>
      </c>
    </row>
    <row r="59" ht="14.25" customHeight="1">
      <c r="A59" s="6" t="s">
        <v>68</v>
      </c>
      <c r="B59" s="7">
        <v>44075.0</v>
      </c>
      <c r="C59" s="8">
        <v>40000.0</v>
      </c>
      <c r="D59" s="8">
        <v>62897.45</v>
      </c>
      <c r="E59" s="8">
        <v>62897.45</v>
      </c>
      <c r="F59" s="9">
        <v>4812.5</v>
      </c>
      <c r="G59" s="9">
        <v>0.0</v>
      </c>
      <c r="H59" s="8">
        <f t="shared" si="2"/>
        <v>67709.95</v>
      </c>
      <c r="I59" s="9">
        <f t="shared" si="3"/>
        <v>78.74941385</v>
      </c>
      <c r="J59" s="10">
        <f t="shared" si="4"/>
        <v>426</v>
      </c>
      <c r="K59" s="9">
        <f t="shared" si="11"/>
        <v>64.48454229</v>
      </c>
    </row>
    <row r="60" ht="14.25" customHeight="1">
      <c r="A60" s="6" t="s">
        <v>69</v>
      </c>
      <c r="B60" s="7">
        <v>43617.0</v>
      </c>
      <c r="C60" s="8">
        <v>50000.0</v>
      </c>
      <c r="D60" s="8">
        <v>137535.83</v>
      </c>
      <c r="E60" s="8">
        <v>137535.83</v>
      </c>
      <c r="F60" s="9">
        <v>8375.0</v>
      </c>
      <c r="G60" s="9">
        <v>0.0</v>
      </c>
      <c r="H60" s="8">
        <f t="shared" si="2"/>
        <v>145910.83</v>
      </c>
      <c r="I60" s="9">
        <f t="shared" si="3"/>
        <v>230.4164084</v>
      </c>
      <c r="J60" s="10">
        <f t="shared" si="4"/>
        <v>884</v>
      </c>
      <c r="K60" s="9">
        <f t="shared" si="11"/>
        <v>63.80170702</v>
      </c>
    </row>
    <row r="61" ht="14.25" customHeight="1">
      <c r="A61" s="6" t="s">
        <v>70</v>
      </c>
      <c r="B61" s="7">
        <v>44075.0</v>
      </c>
      <c r="C61" s="8">
        <v>30000.0</v>
      </c>
      <c r="D61" s="8">
        <v>44945.09</v>
      </c>
      <c r="E61" s="8">
        <v>44945.09</v>
      </c>
      <c r="F61" s="9">
        <v>4500.0</v>
      </c>
      <c r="G61" s="9">
        <v>0.0</v>
      </c>
      <c r="H61" s="8">
        <f t="shared" si="2"/>
        <v>49445.09</v>
      </c>
      <c r="I61" s="9">
        <f t="shared" si="3"/>
        <v>76.2552549</v>
      </c>
      <c r="J61" s="10">
        <f t="shared" si="4"/>
        <v>426</v>
      </c>
      <c r="K61" s="9">
        <f t="shared" si="11"/>
        <v>62.51609483</v>
      </c>
    </row>
    <row r="62" ht="14.25" customHeight="1">
      <c r="A62" s="6" t="s">
        <v>71</v>
      </c>
      <c r="B62" s="7">
        <v>43405.0</v>
      </c>
      <c r="C62" s="8">
        <v>25000.0</v>
      </c>
      <c r="D62" s="8">
        <v>94549.25</v>
      </c>
      <c r="E62" s="8">
        <v>100000.0</v>
      </c>
      <c r="F62" s="9">
        <v>312.5</v>
      </c>
      <c r="G62" s="9">
        <v>0.0</v>
      </c>
      <c r="H62" s="8">
        <f t="shared" si="2"/>
        <v>100312.5</v>
      </c>
      <c r="I62" s="9">
        <f t="shared" si="3"/>
        <v>305.0632911</v>
      </c>
      <c r="J62" s="10">
        <f t="shared" si="4"/>
        <v>1096</v>
      </c>
      <c r="K62" s="9">
        <f t="shared" si="11"/>
        <v>59.33928325</v>
      </c>
    </row>
    <row r="63" ht="14.25" customHeight="1">
      <c r="A63" s="6" t="s">
        <v>72</v>
      </c>
      <c r="B63" s="7">
        <v>44075.0</v>
      </c>
      <c r="C63" s="8">
        <v>30000.0</v>
      </c>
      <c r="D63" s="8">
        <v>40025.85</v>
      </c>
      <c r="E63" s="8">
        <v>42025.85</v>
      </c>
      <c r="F63" s="9">
        <v>4875.0</v>
      </c>
      <c r="G63" s="9">
        <v>0.0</v>
      </c>
      <c r="H63" s="8">
        <f t="shared" si="2"/>
        <v>46900.85</v>
      </c>
      <c r="I63" s="9">
        <f t="shared" si="3"/>
        <v>67.26706468</v>
      </c>
      <c r="J63" s="10">
        <f t="shared" si="4"/>
        <v>426</v>
      </c>
      <c r="K63" s="9">
        <f t="shared" si="11"/>
        <v>55.38880953</v>
      </c>
    </row>
    <row r="64" ht="14.25" customHeight="1">
      <c r="A64" s="6" t="s">
        <v>73</v>
      </c>
      <c r="B64" s="7">
        <v>44075.0</v>
      </c>
      <c r="C64" s="8">
        <v>35000.0</v>
      </c>
      <c r="D64" s="8">
        <v>46280.78</v>
      </c>
      <c r="E64" s="8">
        <v>46280.78</v>
      </c>
      <c r="F64" s="9">
        <v>6625.0</v>
      </c>
      <c r="G64" s="9">
        <v>0.0</v>
      </c>
      <c r="H64" s="8">
        <f t="shared" si="2"/>
        <v>52905.78</v>
      </c>
      <c r="I64" s="9">
        <f t="shared" si="3"/>
        <v>63.10407048</v>
      </c>
      <c r="J64" s="10">
        <f t="shared" si="4"/>
        <v>426</v>
      </c>
      <c r="K64" s="9">
        <f t="shared" si="11"/>
        <v>52.06926129</v>
      </c>
    </row>
    <row r="65" ht="14.25" customHeight="1">
      <c r="A65" s="6" t="s">
        <v>74</v>
      </c>
      <c r="B65" s="7">
        <v>44075.0</v>
      </c>
      <c r="C65" s="8">
        <v>75000.0</v>
      </c>
      <c r="D65" s="8">
        <v>103485.07</v>
      </c>
      <c r="E65" s="8">
        <v>103485.07</v>
      </c>
      <c r="F65" s="9">
        <v>11250.0</v>
      </c>
      <c r="G65" s="9">
        <v>0.0</v>
      </c>
      <c r="H65" s="8">
        <f t="shared" si="2"/>
        <v>114735.07</v>
      </c>
      <c r="I65" s="9">
        <f t="shared" si="3"/>
        <v>62.32952157</v>
      </c>
      <c r="J65" s="10">
        <f t="shared" si="4"/>
        <v>426</v>
      </c>
      <c r="K65" s="9">
        <f t="shared" si="11"/>
        <v>51.45030974</v>
      </c>
    </row>
    <row r="66" ht="14.25" customHeight="1">
      <c r="A66" s="6" t="s">
        <v>75</v>
      </c>
      <c r="B66" s="7">
        <v>44075.0</v>
      </c>
      <c r="C66" s="8">
        <v>50000.0</v>
      </c>
      <c r="D66" s="8">
        <v>64799.75</v>
      </c>
      <c r="E66" s="8">
        <v>64799.75</v>
      </c>
      <c r="F66" s="9">
        <v>9375.0</v>
      </c>
      <c r="G66" s="9">
        <v>0.0</v>
      </c>
      <c r="H66" s="8">
        <f t="shared" si="2"/>
        <v>74174.75</v>
      </c>
      <c r="I66" s="9">
        <f t="shared" si="3"/>
        <v>59.50707692</v>
      </c>
      <c r="J66" s="10">
        <f t="shared" si="4"/>
        <v>426</v>
      </c>
      <c r="K66" s="9">
        <f t="shared" si="11"/>
        <v>49.19126276</v>
      </c>
    </row>
    <row r="67" ht="14.25" customHeight="1">
      <c r="A67" s="6" t="s">
        <v>76</v>
      </c>
      <c r="B67" s="7">
        <v>44075.0</v>
      </c>
      <c r="C67" s="8">
        <v>70000.0</v>
      </c>
      <c r="D67" s="8">
        <v>90808.53</v>
      </c>
      <c r="E67" s="8">
        <f>D67</f>
        <v>90808.53</v>
      </c>
      <c r="F67" s="9">
        <v>12250.0</v>
      </c>
      <c r="G67" s="9">
        <v>0.0</v>
      </c>
      <c r="H67" s="8">
        <f t="shared" si="2"/>
        <v>103058.53</v>
      </c>
      <c r="I67" s="9">
        <f t="shared" si="3"/>
        <v>57.24420779</v>
      </c>
      <c r="J67" s="10">
        <f t="shared" si="4"/>
        <v>426</v>
      </c>
      <c r="K67" s="9">
        <f t="shared" si="11"/>
        <v>47.37595848</v>
      </c>
    </row>
    <row r="68" ht="14.25" customHeight="1">
      <c r="A68" s="6" t="s">
        <v>77</v>
      </c>
      <c r="B68" s="7">
        <v>43252.0</v>
      </c>
      <c r="C68" s="8">
        <v>25000.0</v>
      </c>
      <c r="D68" s="8">
        <v>62733.28</v>
      </c>
      <c r="E68" s="8">
        <v>62733.28</v>
      </c>
      <c r="F68" s="9">
        <v>937.5</v>
      </c>
      <c r="G68" s="9">
        <v>0.0</v>
      </c>
      <c r="H68" s="8">
        <f t="shared" si="2"/>
        <v>63670.78</v>
      </c>
      <c r="I68" s="9">
        <f t="shared" si="3"/>
        <v>160.7097351</v>
      </c>
      <c r="J68" s="10">
        <f t="shared" si="4"/>
        <v>1249</v>
      </c>
      <c r="K68" s="9">
        <f t="shared" si="11"/>
        <v>32.31686687</v>
      </c>
    </row>
    <row r="69" ht="14.25" customHeight="1">
      <c r="A69" s="6" t="s">
        <v>78</v>
      </c>
      <c r="B69" s="7">
        <v>43132.0</v>
      </c>
      <c r="C69" s="8">
        <v>100000.0</v>
      </c>
      <c r="D69" s="8">
        <v>35018.59</v>
      </c>
      <c r="E69" s="8">
        <v>125000.0</v>
      </c>
      <c r="F69" s="9">
        <v>48750.0</v>
      </c>
      <c r="G69" s="9">
        <v>0.0</v>
      </c>
      <c r="H69" s="8">
        <f t="shared" si="2"/>
        <v>173750</v>
      </c>
      <c r="I69" s="9">
        <f t="shared" si="3"/>
        <v>143.902439</v>
      </c>
      <c r="J69" s="10">
        <f t="shared" si="4"/>
        <v>1369</v>
      </c>
      <c r="K69" s="9">
        <f t="shared" si="11"/>
        <v>26.83490321</v>
      </c>
    </row>
    <row r="70" ht="14.25" customHeight="1">
      <c r="A70" s="6" t="s">
        <v>79</v>
      </c>
      <c r="B70" s="7">
        <v>43221.0</v>
      </c>
      <c r="C70" s="8">
        <v>85000.0</v>
      </c>
      <c r="D70" s="8">
        <v>139515.09</v>
      </c>
      <c r="E70" s="8">
        <v>139515.09</v>
      </c>
      <c r="F70" s="9">
        <v>3187.5</v>
      </c>
      <c r="G70" s="9">
        <v>0.0</v>
      </c>
      <c r="H70" s="8">
        <f t="shared" si="2"/>
        <v>142702.59</v>
      </c>
      <c r="I70" s="9">
        <f t="shared" si="3"/>
        <v>70.53028571</v>
      </c>
      <c r="J70" s="10">
        <f t="shared" si="4"/>
        <v>1280</v>
      </c>
      <c r="K70" s="9">
        <f t="shared" si="11"/>
        <v>16.43931774</v>
      </c>
    </row>
    <row r="71" ht="14.25" customHeight="1">
      <c r="A71" s="11" t="s">
        <v>80</v>
      </c>
      <c r="B71" s="12"/>
      <c r="C71" s="13">
        <f>SUM(C2:C70)</f>
        <v>5941206.7</v>
      </c>
      <c r="D71" s="13"/>
      <c r="E71" s="13">
        <f t="shared" ref="E71:F71" si="12">SUM(E2:E70)</f>
        <v>29299372.88</v>
      </c>
      <c r="F71" s="14">
        <f t="shared" si="12"/>
        <v>825351.7</v>
      </c>
      <c r="G71" s="15"/>
      <c r="H71" s="13">
        <f>SUM(H2:H70)</f>
        <v>30649724.58</v>
      </c>
      <c r="I71" s="14">
        <f t="shared" ref="I71:K71" si="13">AVERAGE(I2:I70)</f>
        <v>509.4941303</v>
      </c>
      <c r="J71" s="16">
        <f t="shared" si="13"/>
        <v>495.6086957</v>
      </c>
      <c r="K71" s="17">
        <f t="shared" si="13"/>
        <v>303.0749373</v>
      </c>
    </row>
    <row r="72" ht="14.25" customHeight="1">
      <c r="B72" s="7" t="s">
        <v>81</v>
      </c>
      <c r="C72" s="18">
        <f>AVERAGE(C2:C70)</f>
        <v>86104.44493</v>
      </c>
      <c r="D72" s="19"/>
      <c r="E72" s="19"/>
      <c r="H72" s="18" t="s">
        <v>82</v>
      </c>
      <c r="I72" s="20">
        <f> MEDIAN(I2:I70)</f>
        <v>247.05406</v>
      </c>
      <c r="J72" s="21"/>
      <c r="K72" s="20">
        <f>MEDIAN(K2:K70)</f>
        <v>214.8424671</v>
      </c>
    </row>
    <row r="73" ht="14.25" customHeight="1">
      <c r="B73" s="7"/>
      <c r="C73" s="8"/>
      <c r="D73" s="19"/>
      <c r="E73" s="19"/>
      <c r="H73" s="19" t="s">
        <v>83</v>
      </c>
      <c r="I73" s="22">
        <f>H71/C71 * 100</f>
        <v>515.8838284</v>
      </c>
      <c r="J73" s="10" t="s">
        <v>84</v>
      </c>
      <c r="K73" s="9"/>
    </row>
    <row r="74" ht="14.25" customHeight="1">
      <c r="B74" s="7"/>
      <c r="C74" s="8"/>
      <c r="D74" s="19"/>
      <c r="E74" s="19"/>
      <c r="H74" s="19"/>
      <c r="J74" s="10"/>
      <c r="K74" s="9"/>
    </row>
    <row r="75" ht="14.25" customHeight="1">
      <c r="B75" s="7"/>
      <c r="C75" s="8"/>
      <c r="D75" s="19"/>
      <c r="E75" s="19"/>
      <c r="H75" s="19"/>
      <c r="J75" s="10"/>
      <c r="K75" s="9"/>
    </row>
    <row r="76" ht="14.25" customHeight="1">
      <c r="B76" s="7"/>
      <c r="C76" s="8"/>
      <c r="D76" s="19"/>
      <c r="E76" s="19"/>
      <c r="H76" s="19"/>
      <c r="J76" s="10"/>
      <c r="K76" s="9"/>
    </row>
    <row r="77" ht="14.25" customHeight="1">
      <c r="B77" s="7"/>
      <c r="C77" s="8"/>
      <c r="D77" s="19"/>
      <c r="E77" s="19"/>
      <c r="H77" s="19"/>
      <c r="J77" s="10"/>
      <c r="K77" s="9"/>
    </row>
    <row r="78" ht="14.25" customHeight="1">
      <c r="B78" s="7"/>
      <c r="C78" s="8"/>
      <c r="D78" s="19"/>
      <c r="E78" s="19"/>
      <c r="H78" s="19"/>
      <c r="J78" s="10"/>
      <c r="K78" s="9"/>
    </row>
    <row r="79" ht="14.25" customHeight="1">
      <c r="B79" s="7"/>
      <c r="C79" s="8"/>
      <c r="D79" s="19"/>
      <c r="E79" s="19"/>
      <c r="H79" s="19"/>
      <c r="J79" s="10"/>
      <c r="K79" s="9"/>
    </row>
    <row r="80" ht="14.25" customHeight="1">
      <c r="B80" s="7"/>
      <c r="C80" s="8"/>
      <c r="D80" s="19"/>
      <c r="E80" s="19"/>
      <c r="H80" s="19"/>
      <c r="J80" s="10"/>
      <c r="K80" s="9"/>
    </row>
    <row r="81" ht="14.25" customHeight="1">
      <c r="B81" s="7"/>
      <c r="C81" s="8"/>
      <c r="D81" s="19"/>
      <c r="E81" s="19"/>
      <c r="H81" s="19"/>
      <c r="J81" s="10"/>
      <c r="K81" s="9"/>
    </row>
    <row r="82" ht="14.25" customHeight="1">
      <c r="B82" s="7"/>
      <c r="C82" s="8"/>
      <c r="D82" s="19"/>
      <c r="E82" s="19"/>
      <c r="H82" s="19"/>
      <c r="J82" s="10"/>
      <c r="K82" s="9"/>
    </row>
    <row r="83" ht="14.25" customHeight="1">
      <c r="B83" s="7"/>
      <c r="C83" s="8"/>
      <c r="D83" s="19"/>
      <c r="E83" s="19"/>
      <c r="H83" s="19"/>
      <c r="J83" s="10"/>
      <c r="K83" s="9"/>
    </row>
    <row r="84" ht="14.25" customHeight="1">
      <c r="B84" s="7"/>
      <c r="C84" s="8"/>
      <c r="D84" s="19"/>
      <c r="E84" s="19"/>
      <c r="H84" s="19"/>
      <c r="J84" s="10"/>
      <c r="K84" s="9"/>
    </row>
    <row r="85" ht="14.25" customHeight="1">
      <c r="B85" s="7"/>
      <c r="C85" s="8"/>
      <c r="D85" s="19"/>
      <c r="E85" s="19"/>
      <c r="H85" s="19"/>
      <c r="J85" s="10"/>
      <c r="K85" s="9"/>
    </row>
    <row r="86" ht="14.25" customHeight="1">
      <c r="B86" s="7"/>
      <c r="C86" s="8"/>
      <c r="D86" s="19"/>
      <c r="E86" s="19"/>
      <c r="H86" s="19"/>
      <c r="J86" s="10"/>
      <c r="K86" s="9"/>
    </row>
    <row r="87" ht="14.25" customHeight="1">
      <c r="B87" s="7"/>
      <c r="C87" s="8"/>
      <c r="D87" s="19"/>
      <c r="E87" s="19"/>
      <c r="H87" s="19"/>
      <c r="J87" s="10"/>
      <c r="K87" s="9"/>
    </row>
    <row r="88" ht="14.25" customHeight="1">
      <c r="B88" s="7"/>
      <c r="C88" s="8"/>
      <c r="D88" s="19"/>
      <c r="E88" s="19"/>
      <c r="H88" s="19"/>
      <c r="J88" s="10"/>
      <c r="K88" s="9"/>
    </row>
    <row r="89" ht="14.25" customHeight="1">
      <c r="B89" s="7"/>
      <c r="C89" s="8"/>
      <c r="D89" s="19"/>
      <c r="E89" s="19"/>
      <c r="H89" s="19"/>
      <c r="J89" s="10"/>
      <c r="K89" s="9"/>
    </row>
    <row r="90" ht="14.25" customHeight="1">
      <c r="B90" s="7"/>
      <c r="C90" s="8"/>
      <c r="D90" s="19"/>
      <c r="E90" s="19"/>
      <c r="H90" s="19"/>
      <c r="J90" s="10"/>
      <c r="K90" s="9"/>
    </row>
    <row r="91" ht="14.25" customHeight="1">
      <c r="B91" s="7"/>
      <c r="C91" s="8"/>
      <c r="D91" s="19"/>
      <c r="E91" s="19"/>
      <c r="H91" s="19"/>
      <c r="J91" s="10"/>
      <c r="K91" s="9"/>
    </row>
    <row r="92" ht="14.25" customHeight="1">
      <c r="B92" s="7"/>
      <c r="C92" s="8"/>
      <c r="D92" s="19"/>
      <c r="E92" s="19"/>
      <c r="H92" s="19"/>
      <c r="J92" s="10"/>
      <c r="K92" s="9"/>
    </row>
    <row r="93" ht="14.25" customHeight="1">
      <c r="B93" s="7"/>
      <c r="C93" s="8"/>
      <c r="D93" s="19"/>
      <c r="E93" s="19"/>
      <c r="H93" s="19"/>
      <c r="J93" s="10"/>
      <c r="K93" s="9"/>
    </row>
    <row r="94" ht="14.25" customHeight="1">
      <c r="B94" s="7"/>
      <c r="C94" s="8"/>
      <c r="D94" s="19"/>
      <c r="E94" s="19"/>
      <c r="H94" s="19"/>
      <c r="J94" s="10"/>
      <c r="K94" s="9"/>
    </row>
    <row r="95" ht="14.25" customHeight="1">
      <c r="B95" s="7"/>
      <c r="C95" s="8"/>
      <c r="D95" s="19"/>
      <c r="E95" s="19"/>
      <c r="H95" s="19"/>
      <c r="J95" s="10"/>
      <c r="K95" s="9"/>
    </row>
    <row r="96" ht="14.25" customHeight="1">
      <c r="B96" s="7"/>
      <c r="C96" s="8"/>
      <c r="D96" s="19"/>
      <c r="E96" s="19"/>
      <c r="H96" s="19"/>
      <c r="J96" s="10"/>
      <c r="K96" s="9"/>
    </row>
    <row r="97" ht="14.25" customHeight="1">
      <c r="B97" s="7"/>
      <c r="C97" s="8"/>
      <c r="D97" s="19"/>
      <c r="E97" s="19"/>
      <c r="H97" s="19"/>
      <c r="J97" s="10"/>
      <c r="K97" s="9"/>
    </row>
    <row r="98" ht="14.25" customHeight="1">
      <c r="B98" s="7"/>
      <c r="C98" s="8"/>
      <c r="D98" s="19"/>
      <c r="E98" s="19"/>
      <c r="H98" s="19"/>
      <c r="J98" s="10"/>
      <c r="K98" s="9"/>
    </row>
    <row r="99" ht="14.25" customHeight="1">
      <c r="B99" s="7"/>
      <c r="C99" s="8"/>
      <c r="D99" s="19"/>
      <c r="E99" s="19"/>
      <c r="H99" s="19"/>
      <c r="J99" s="10"/>
      <c r="K99" s="9"/>
    </row>
    <row r="100" ht="14.25" customHeight="1">
      <c r="B100" s="7"/>
      <c r="C100" s="8"/>
      <c r="D100" s="19"/>
      <c r="E100" s="19"/>
      <c r="H100" s="19"/>
      <c r="J100" s="10"/>
      <c r="K100" s="9"/>
    </row>
    <row r="101" ht="14.25" customHeight="1">
      <c r="B101" s="7"/>
      <c r="C101" s="8"/>
      <c r="D101" s="19"/>
      <c r="E101" s="19"/>
      <c r="H101" s="19"/>
      <c r="J101" s="10"/>
      <c r="K101" s="9"/>
    </row>
    <row r="102" ht="14.25" customHeight="1">
      <c r="B102" s="7"/>
      <c r="C102" s="8"/>
      <c r="D102" s="19"/>
      <c r="E102" s="19"/>
      <c r="H102" s="19"/>
      <c r="J102" s="10"/>
      <c r="K102" s="9"/>
    </row>
    <row r="103" ht="14.25" customHeight="1">
      <c r="B103" s="7"/>
      <c r="C103" s="8"/>
      <c r="D103" s="19"/>
      <c r="E103" s="19"/>
      <c r="H103" s="19"/>
      <c r="J103" s="10"/>
      <c r="K103" s="9"/>
    </row>
    <row r="104" ht="14.25" customHeight="1">
      <c r="B104" s="7"/>
      <c r="C104" s="8"/>
      <c r="D104" s="19"/>
      <c r="E104" s="19"/>
      <c r="H104" s="19"/>
      <c r="J104" s="10"/>
      <c r="K104" s="9"/>
    </row>
    <row r="105" ht="14.25" customHeight="1">
      <c r="B105" s="7"/>
      <c r="C105" s="8"/>
      <c r="D105" s="19"/>
      <c r="E105" s="19"/>
      <c r="H105" s="19"/>
      <c r="J105" s="10"/>
      <c r="K105" s="9"/>
    </row>
    <row r="106" ht="14.25" customHeight="1">
      <c r="B106" s="7"/>
      <c r="C106" s="8"/>
      <c r="D106" s="19"/>
      <c r="E106" s="19"/>
      <c r="H106" s="19"/>
      <c r="J106" s="10"/>
      <c r="K106" s="9"/>
    </row>
    <row r="107" ht="14.25" customHeight="1">
      <c r="B107" s="7"/>
      <c r="C107" s="8"/>
      <c r="D107" s="19"/>
      <c r="E107" s="19"/>
      <c r="H107" s="19"/>
      <c r="J107" s="10"/>
      <c r="K107" s="9"/>
    </row>
    <row r="108" ht="14.25" customHeight="1">
      <c r="B108" s="7"/>
      <c r="C108" s="8"/>
      <c r="D108" s="19"/>
      <c r="E108" s="19"/>
      <c r="H108" s="19"/>
      <c r="J108" s="10"/>
      <c r="K108" s="9"/>
    </row>
    <row r="109" ht="14.25" customHeight="1">
      <c r="B109" s="7"/>
      <c r="C109" s="8"/>
      <c r="D109" s="19"/>
      <c r="E109" s="19"/>
      <c r="H109" s="19"/>
      <c r="J109" s="10"/>
      <c r="K109" s="9"/>
    </row>
    <row r="110" ht="14.25" customHeight="1">
      <c r="B110" s="7"/>
      <c r="C110" s="8"/>
      <c r="D110" s="19"/>
      <c r="E110" s="19"/>
      <c r="H110" s="19"/>
      <c r="J110" s="10"/>
      <c r="K110" s="9"/>
    </row>
    <row r="111" ht="14.25" customHeight="1">
      <c r="B111" s="7"/>
      <c r="C111" s="8"/>
      <c r="D111" s="19"/>
      <c r="E111" s="19"/>
      <c r="H111" s="19"/>
      <c r="J111" s="10"/>
      <c r="K111" s="9"/>
    </row>
    <row r="112" ht="14.25" customHeight="1">
      <c r="B112" s="7"/>
      <c r="C112" s="8"/>
      <c r="D112" s="19"/>
      <c r="E112" s="19"/>
      <c r="H112" s="19"/>
      <c r="J112" s="10"/>
      <c r="K112" s="9"/>
    </row>
    <row r="113" ht="14.25" customHeight="1">
      <c r="B113" s="7"/>
      <c r="C113" s="8"/>
      <c r="D113" s="19"/>
      <c r="E113" s="19"/>
      <c r="H113" s="19"/>
      <c r="J113" s="10"/>
      <c r="K113" s="9"/>
    </row>
    <row r="114" ht="14.25" customHeight="1">
      <c r="B114" s="7"/>
      <c r="C114" s="8"/>
      <c r="D114" s="19"/>
      <c r="E114" s="19"/>
      <c r="H114" s="19"/>
      <c r="J114" s="10"/>
      <c r="K114" s="9"/>
    </row>
    <row r="115" ht="14.25" customHeight="1">
      <c r="B115" s="7"/>
      <c r="C115" s="8"/>
      <c r="D115" s="19"/>
      <c r="E115" s="19"/>
      <c r="H115" s="19"/>
      <c r="J115" s="10"/>
      <c r="K115" s="9"/>
    </row>
    <row r="116" ht="14.25" customHeight="1">
      <c r="B116" s="7"/>
      <c r="C116" s="8"/>
      <c r="D116" s="19"/>
      <c r="E116" s="19"/>
      <c r="H116" s="19"/>
      <c r="J116" s="10"/>
      <c r="K116" s="9"/>
    </row>
    <row r="117" ht="14.25" customHeight="1">
      <c r="B117" s="7"/>
      <c r="C117" s="8"/>
      <c r="D117" s="19"/>
      <c r="E117" s="19"/>
      <c r="H117" s="19"/>
      <c r="J117" s="10"/>
      <c r="K117" s="9"/>
    </row>
    <row r="118" ht="14.25" customHeight="1">
      <c r="B118" s="7"/>
      <c r="C118" s="8"/>
      <c r="D118" s="19"/>
      <c r="E118" s="19"/>
      <c r="H118" s="19"/>
      <c r="J118" s="10"/>
      <c r="K118" s="9"/>
    </row>
    <row r="119" ht="14.25" customHeight="1">
      <c r="B119" s="7"/>
      <c r="C119" s="8"/>
      <c r="D119" s="19"/>
      <c r="E119" s="19"/>
      <c r="H119" s="19"/>
      <c r="J119" s="10"/>
      <c r="K119" s="9"/>
    </row>
    <row r="120" ht="14.25" customHeight="1">
      <c r="B120" s="7"/>
      <c r="C120" s="8"/>
      <c r="D120" s="19"/>
      <c r="E120" s="19"/>
      <c r="H120" s="19"/>
      <c r="J120" s="10"/>
      <c r="K120" s="9"/>
    </row>
    <row r="121" ht="14.25" customHeight="1">
      <c r="B121" s="7"/>
      <c r="C121" s="8"/>
      <c r="D121" s="19"/>
      <c r="E121" s="19"/>
      <c r="H121" s="19"/>
      <c r="J121" s="10"/>
      <c r="K121" s="9"/>
    </row>
    <row r="122" ht="14.25" customHeight="1">
      <c r="B122" s="7"/>
      <c r="C122" s="8"/>
      <c r="D122" s="19"/>
      <c r="E122" s="19"/>
      <c r="H122" s="19"/>
      <c r="J122" s="10"/>
      <c r="K122" s="9"/>
    </row>
    <row r="123" ht="14.25" customHeight="1">
      <c r="B123" s="7"/>
      <c r="C123" s="8"/>
      <c r="D123" s="19"/>
      <c r="E123" s="19"/>
      <c r="H123" s="19"/>
      <c r="J123" s="10"/>
      <c r="K123" s="9"/>
    </row>
    <row r="124" ht="14.25" customHeight="1">
      <c r="B124" s="7"/>
      <c r="C124" s="8"/>
      <c r="D124" s="19"/>
      <c r="E124" s="19"/>
      <c r="H124" s="19"/>
      <c r="J124" s="10"/>
      <c r="K124" s="9"/>
    </row>
    <row r="125" ht="14.25" customHeight="1">
      <c r="B125" s="7"/>
      <c r="C125" s="8"/>
      <c r="D125" s="19"/>
      <c r="E125" s="19"/>
      <c r="H125" s="19"/>
      <c r="J125" s="10"/>
      <c r="K125" s="9"/>
    </row>
    <row r="126" ht="14.25" customHeight="1">
      <c r="B126" s="7"/>
      <c r="C126" s="8"/>
      <c r="D126" s="19"/>
      <c r="E126" s="19"/>
      <c r="H126" s="19"/>
      <c r="J126" s="10"/>
      <c r="K126" s="9"/>
    </row>
    <row r="127" ht="14.25" customHeight="1">
      <c r="B127" s="7"/>
      <c r="C127" s="8"/>
      <c r="D127" s="19"/>
      <c r="E127" s="19"/>
      <c r="H127" s="19"/>
      <c r="J127" s="10"/>
      <c r="K127" s="9"/>
    </row>
    <row r="128" ht="14.25" customHeight="1">
      <c r="B128" s="7"/>
      <c r="C128" s="8"/>
      <c r="D128" s="19"/>
      <c r="E128" s="19"/>
      <c r="H128" s="19"/>
      <c r="J128" s="10"/>
      <c r="K128" s="9"/>
    </row>
    <row r="129" ht="14.25" customHeight="1">
      <c r="B129" s="7"/>
      <c r="C129" s="8"/>
      <c r="D129" s="19"/>
      <c r="E129" s="19"/>
      <c r="H129" s="19"/>
      <c r="J129" s="10"/>
      <c r="K129" s="9"/>
    </row>
    <row r="130" ht="14.25" customHeight="1">
      <c r="B130" s="7"/>
      <c r="C130" s="8"/>
      <c r="D130" s="19"/>
      <c r="E130" s="19"/>
      <c r="H130" s="19"/>
      <c r="J130" s="10"/>
      <c r="K130" s="9"/>
    </row>
    <row r="131" ht="14.25" customHeight="1">
      <c r="B131" s="7"/>
      <c r="C131" s="8"/>
      <c r="D131" s="19"/>
      <c r="E131" s="19"/>
      <c r="H131" s="19"/>
      <c r="J131" s="10"/>
      <c r="K131" s="9"/>
    </row>
    <row r="132" ht="14.25" customHeight="1">
      <c r="B132" s="7"/>
      <c r="C132" s="8"/>
      <c r="D132" s="19"/>
      <c r="E132" s="19"/>
      <c r="H132" s="19"/>
      <c r="J132" s="10"/>
      <c r="K132" s="9"/>
    </row>
    <row r="133" ht="14.25" customHeight="1">
      <c r="B133" s="7"/>
      <c r="C133" s="8"/>
      <c r="D133" s="19"/>
      <c r="E133" s="19"/>
      <c r="H133" s="19"/>
      <c r="J133" s="10"/>
      <c r="K133" s="9"/>
    </row>
    <row r="134" ht="14.25" customHeight="1">
      <c r="B134" s="7"/>
      <c r="C134" s="8"/>
      <c r="D134" s="19"/>
      <c r="E134" s="19"/>
      <c r="H134" s="19"/>
      <c r="J134" s="10"/>
      <c r="K134" s="9"/>
    </row>
    <row r="135" ht="14.25" customHeight="1">
      <c r="B135" s="7"/>
      <c r="C135" s="8"/>
      <c r="D135" s="19"/>
      <c r="E135" s="19"/>
      <c r="H135" s="19"/>
      <c r="J135" s="10"/>
      <c r="K135" s="9"/>
    </row>
    <row r="136" ht="14.25" customHeight="1">
      <c r="B136" s="7"/>
      <c r="C136" s="8"/>
      <c r="D136" s="19"/>
      <c r="E136" s="19"/>
      <c r="H136" s="19"/>
      <c r="J136" s="10"/>
      <c r="K136" s="9"/>
    </row>
    <row r="137" ht="14.25" customHeight="1">
      <c r="B137" s="7"/>
      <c r="C137" s="8"/>
      <c r="D137" s="19"/>
      <c r="E137" s="19"/>
      <c r="H137" s="19"/>
      <c r="J137" s="10"/>
      <c r="K137" s="9"/>
    </row>
    <row r="138" ht="14.25" customHeight="1">
      <c r="B138" s="7"/>
      <c r="C138" s="8"/>
      <c r="D138" s="19"/>
      <c r="E138" s="19"/>
      <c r="H138" s="19"/>
      <c r="J138" s="10"/>
      <c r="K138" s="9"/>
    </row>
    <row r="139" ht="14.25" customHeight="1">
      <c r="B139" s="7"/>
      <c r="C139" s="8"/>
      <c r="D139" s="19"/>
      <c r="E139" s="19"/>
      <c r="H139" s="19"/>
      <c r="J139" s="10"/>
      <c r="K139" s="9"/>
    </row>
    <row r="140" ht="14.25" customHeight="1">
      <c r="B140" s="7"/>
      <c r="C140" s="8"/>
      <c r="D140" s="19"/>
      <c r="E140" s="19"/>
      <c r="H140" s="19"/>
      <c r="J140" s="10"/>
      <c r="K140" s="9"/>
    </row>
    <row r="141" ht="14.25" customHeight="1">
      <c r="B141" s="7"/>
      <c r="C141" s="8"/>
      <c r="D141" s="19"/>
      <c r="E141" s="19"/>
      <c r="H141" s="19"/>
      <c r="J141" s="10"/>
      <c r="K141" s="9"/>
    </row>
    <row r="142" ht="14.25" customHeight="1">
      <c r="B142" s="7"/>
      <c r="C142" s="8"/>
      <c r="D142" s="19"/>
      <c r="E142" s="19"/>
      <c r="H142" s="19"/>
      <c r="J142" s="10"/>
      <c r="K142" s="9"/>
    </row>
    <row r="143" ht="14.25" customHeight="1">
      <c r="B143" s="7"/>
      <c r="C143" s="8"/>
      <c r="D143" s="19"/>
      <c r="E143" s="19"/>
      <c r="H143" s="19"/>
      <c r="J143" s="10"/>
      <c r="K143" s="9"/>
    </row>
    <row r="144" ht="14.25" customHeight="1">
      <c r="B144" s="7"/>
      <c r="C144" s="8"/>
      <c r="D144" s="19"/>
      <c r="E144" s="19"/>
      <c r="H144" s="19"/>
      <c r="J144" s="10"/>
      <c r="K144" s="9"/>
    </row>
    <row r="145" ht="14.25" customHeight="1">
      <c r="B145" s="7"/>
      <c r="C145" s="8"/>
      <c r="D145" s="19"/>
      <c r="E145" s="19"/>
      <c r="H145" s="19"/>
      <c r="J145" s="10"/>
      <c r="K145" s="9"/>
    </row>
    <row r="146" ht="14.25" customHeight="1">
      <c r="B146" s="7"/>
      <c r="C146" s="8"/>
      <c r="D146" s="19"/>
      <c r="E146" s="19"/>
      <c r="H146" s="19"/>
      <c r="J146" s="10"/>
      <c r="K146" s="9"/>
    </row>
    <row r="147" ht="14.25" customHeight="1">
      <c r="B147" s="7"/>
      <c r="C147" s="8"/>
      <c r="D147" s="19"/>
      <c r="E147" s="19"/>
      <c r="H147" s="19"/>
      <c r="J147" s="10"/>
      <c r="K147" s="9"/>
    </row>
    <row r="148" ht="14.25" customHeight="1">
      <c r="B148" s="7"/>
      <c r="C148" s="8"/>
      <c r="D148" s="19"/>
      <c r="E148" s="19"/>
      <c r="H148" s="19"/>
      <c r="J148" s="10"/>
      <c r="K148" s="9"/>
    </row>
    <row r="149" ht="14.25" customHeight="1">
      <c r="B149" s="7"/>
      <c r="C149" s="8"/>
      <c r="D149" s="19"/>
      <c r="E149" s="19"/>
      <c r="H149" s="19"/>
      <c r="J149" s="10"/>
      <c r="K149" s="9"/>
    </row>
    <row r="150" ht="14.25" customHeight="1">
      <c r="B150" s="7"/>
      <c r="C150" s="8"/>
      <c r="D150" s="19"/>
      <c r="E150" s="19"/>
      <c r="H150" s="19"/>
      <c r="J150" s="10"/>
      <c r="K150" s="9"/>
    </row>
    <row r="151" ht="14.25" customHeight="1">
      <c r="B151" s="7"/>
      <c r="C151" s="8"/>
      <c r="D151" s="19"/>
      <c r="E151" s="19"/>
      <c r="H151" s="19"/>
      <c r="J151" s="10"/>
      <c r="K151" s="9"/>
    </row>
    <row r="152" ht="14.25" customHeight="1">
      <c r="B152" s="7"/>
      <c r="C152" s="8"/>
      <c r="D152" s="19"/>
      <c r="E152" s="19"/>
      <c r="H152" s="19"/>
      <c r="J152" s="10"/>
      <c r="K152" s="9"/>
    </row>
    <row r="153" ht="14.25" customHeight="1">
      <c r="B153" s="7"/>
      <c r="C153" s="8"/>
      <c r="D153" s="19"/>
      <c r="E153" s="19"/>
      <c r="H153" s="19"/>
      <c r="J153" s="10"/>
      <c r="K153" s="9"/>
    </row>
    <row r="154" ht="14.25" customHeight="1">
      <c r="B154" s="7"/>
      <c r="C154" s="8"/>
      <c r="D154" s="19"/>
      <c r="E154" s="19"/>
      <c r="H154" s="19"/>
      <c r="J154" s="10"/>
      <c r="K154" s="9"/>
    </row>
    <row r="155" ht="14.25" customHeight="1">
      <c r="B155" s="7"/>
      <c r="C155" s="8"/>
      <c r="D155" s="19"/>
      <c r="E155" s="19"/>
      <c r="H155" s="19"/>
      <c r="J155" s="10"/>
      <c r="K155" s="9"/>
    </row>
    <row r="156" ht="14.25" customHeight="1">
      <c r="B156" s="7"/>
      <c r="C156" s="8"/>
      <c r="D156" s="19"/>
      <c r="E156" s="19"/>
      <c r="H156" s="19"/>
      <c r="J156" s="10"/>
      <c r="K156" s="9"/>
    </row>
    <row r="157" ht="14.25" customHeight="1">
      <c r="B157" s="7"/>
      <c r="C157" s="8"/>
      <c r="D157" s="19"/>
      <c r="E157" s="19"/>
      <c r="H157" s="19"/>
      <c r="J157" s="10"/>
      <c r="K157" s="9"/>
    </row>
    <row r="158" ht="14.25" customHeight="1">
      <c r="B158" s="7"/>
      <c r="C158" s="8"/>
      <c r="D158" s="19"/>
      <c r="E158" s="19"/>
      <c r="H158" s="19"/>
      <c r="J158" s="10"/>
      <c r="K158" s="9"/>
    </row>
    <row r="159" ht="14.25" customHeight="1">
      <c r="B159" s="7"/>
      <c r="C159" s="8"/>
      <c r="D159" s="19"/>
      <c r="E159" s="19"/>
      <c r="H159" s="19"/>
      <c r="J159" s="10"/>
      <c r="K159" s="9"/>
    </row>
    <row r="160" ht="14.25" customHeight="1">
      <c r="B160" s="7"/>
      <c r="C160" s="8"/>
      <c r="D160" s="19"/>
      <c r="E160" s="19"/>
      <c r="H160" s="19"/>
      <c r="J160" s="10"/>
      <c r="K160" s="9"/>
    </row>
    <row r="161" ht="14.25" customHeight="1">
      <c r="B161" s="7"/>
      <c r="C161" s="8"/>
      <c r="D161" s="19"/>
      <c r="E161" s="19"/>
      <c r="H161" s="19"/>
      <c r="J161" s="10"/>
      <c r="K161" s="9"/>
    </row>
    <row r="162" ht="14.25" customHeight="1">
      <c r="B162" s="7"/>
      <c r="C162" s="8"/>
      <c r="D162" s="19"/>
      <c r="E162" s="19"/>
      <c r="H162" s="19"/>
      <c r="J162" s="10"/>
      <c r="K162" s="9"/>
    </row>
    <row r="163" ht="14.25" customHeight="1">
      <c r="B163" s="7"/>
      <c r="C163" s="8"/>
      <c r="D163" s="19"/>
      <c r="E163" s="19"/>
      <c r="H163" s="19"/>
      <c r="J163" s="10"/>
      <c r="K163" s="9"/>
    </row>
    <row r="164" ht="14.25" customHeight="1">
      <c r="B164" s="7"/>
      <c r="C164" s="8"/>
      <c r="D164" s="19"/>
      <c r="E164" s="19"/>
      <c r="H164" s="19"/>
      <c r="J164" s="10"/>
      <c r="K164" s="9"/>
    </row>
    <row r="165" ht="14.25" customHeight="1">
      <c r="B165" s="7"/>
      <c r="C165" s="8"/>
      <c r="D165" s="19"/>
      <c r="E165" s="19"/>
      <c r="H165" s="19"/>
      <c r="J165" s="10"/>
      <c r="K165" s="9"/>
    </row>
    <row r="166" ht="14.25" customHeight="1">
      <c r="B166" s="7"/>
      <c r="C166" s="8"/>
      <c r="D166" s="19"/>
      <c r="E166" s="19"/>
      <c r="H166" s="19"/>
      <c r="J166" s="10"/>
      <c r="K166" s="9"/>
    </row>
    <row r="167" ht="14.25" customHeight="1">
      <c r="B167" s="7"/>
      <c r="C167" s="8"/>
      <c r="D167" s="19"/>
      <c r="E167" s="19"/>
      <c r="H167" s="19"/>
      <c r="J167" s="10"/>
      <c r="K167" s="9"/>
    </row>
    <row r="168" ht="14.25" customHeight="1">
      <c r="B168" s="7"/>
      <c r="C168" s="8"/>
      <c r="D168" s="19"/>
      <c r="E168" s="19"/>
      <c r="H168" s="19"/>
      <c r="J168" s="10"/>
      <c r="K168" s="9"/>
    </row>
    <row r="169" ht="14.25" customHeight="1">
      <c r="B169" s="7"/>
      <c r="C169" s="8"/>
      <c r="D169" s="19"/>
      <c r="E169" s="19"/>
      <c r="H169" s="19"/>
      <c r="J169" s="10"/>
      <c r="K169" s="9"/>
    </row>
    <row r="170" ht="14.25" customHeight="1">
      <c r="B170" s="7"/>
      <c r="C170" s="8"/>
      <c r="D170" s="19"/>
      <c r="E170" s="19"/>
      <c r="H170" s="19"/>
      <c r="J170" s="10"/>
      <c r="K170" s="9"/>
    </row>
    <row r="171" ht="14.25" customHeight="1">
      <c r="B171" s="7"/>
      <c r="C171" s="8"/>
      <c r="D171" s="19"/>
      <c r="E171" s="19"/>
      <c r="H171" s="19"/>
      <c r="J171" s="10"/>
      <c r="K171" s="9"/>
    </row>
    <row r="172" ht="14.25" customHeight="1">
      <c r="B172" s="7"/>
      <c r="C172" s="8"/>
      <c r="D172" s="19"/>
      <c r="E172" s="19"/>
      <c r="H172" s="19"/>
      <c r="J172" s="10"/>
      <c r="K172" s="9"/>
    </row>
    <row r="173" ht="14.25" customHeight="1">
      <c r="B173" s="7"/>
      <c r="C173" s="8"/>
      <c r="D173" s="19"/>
      <c r="E173" s="19"/>
      <c r="H173" s="19"/>
      <c r="J173" s="10"/>
      <c r="K173" s="9"/>
    </row>
    <row r="174" ht="14.25" customHeight="1">
      <c r="B174" s="7"/>
      <c r="C174" s="8"/>
      <c r="D174" s="19"/>
      <c r="E174" s="19"/>
      <c r="H174" s="19"/>
      <c r="J174" s="10"/>
      <c r="K174" s="9"/>
    </row>
    <row r="175" ht="14.25" customHeight="1">
      <c r="B175" s="7"/>
      <c r="C175" s="8"/>
      <c r="D175" s="19"/>
      <c r="E175" s="19"/>
      <c r="H175" s="19"/>
      <c r="J175" s="10"/>
      <c r="K175" s="9"/>
    </row>
    <row r="176" ht="14.25" customHeight="1">
      <c r="B176" s="7"/>
      <c r="C176" s="8"/>
      <c r="D176" s="19"/>
      <c r="E176" s="19"/>
      <c r="H176" s="19"/>
      <c r="J176" s="10"/>
      <c r="K176" s="9"/>
    </row>
    <row r="177" ht="14.25" customHeight="1">
      <c r="B177" s="7"/>
      <c r="C177" s="8"/>
      <c r="D177" s="19"/>
      <c r="E177" s="19"/>
      <c r="H177" s="19"/>
      <c r="J177" s="10"/>
      <c r="K177" s="9"/>
    </row>
    <row r="178" ht="14.25" customHeight="1">
      <c r="B178" s="7"/>
      <c r="C178" s="8"/>
      <c r="D178" s="19"/>
      <c r="E178" s="19"/>
      <c r="H178" s="19"/>
      <c r="J178" s="10"/>
      <c r="K178" s="9"/>
    </row>
    <row r="179" ht="14.25" customHeight="1">
      <c r="B179" s="7"/>
      <c r="C179" s="8"/>
      <c r="D179" s="19"/>
      <c r="E179" s="19"/>
      <c r="H179" s="19"/>
      <c r="J179" s="10"/>
      <c r="K179" s="9"/>
    </row>
    <row r="180" ht="14.25" customHeight="1">
      <c r="B180" s="7"/>
      <c r="C180" s="8"/>
      <c r="D180" s="19"/>
      <c r="E180" s="19"/>
      <c r="H180" s="19"/>
      <c r="J180" s="10"/>
      <c r="K180" s="9"/>
    </row>
    <row r="181" ht="14.25" customHeight="1">
      <c r="B181" s="7"/>
      <c r="C181" s="8"/>
      <c r="D181" s="19"/>
      <c r="E181" s="19"/>
      <c r="H181" s="19"/>
      <c r="J181" s="10"/>
      <c r="K181" s="9"/>
    </row>
    <row r="182" ht="14.25" customHeight="1">
      <c r="B182" s="7"/>
      <c r="C182" s="8"/>
      <c r="D182" s="19"/>
      <c r="E182" s="19"/>
      <c r="H182" s="19"/>
      <c r="J182" s="10"/>
      <c r="K182" s="9"/>
    </row>
    <row r="183" ht="14.25" customHeight="1">
      <c r="B183" s="7"/>
      <c r="C183" s="8"/>
      <c r="D183" s="19"/>
      <c r="E183" s="19"/>
      <c r="H183" s="19"/>
      <c r="J183" s="10"/>
      <c r="K183" s="9"/>
    </row>
    <row r="184" ht="14.25" customHeight="1">
      <c r="B184" s="7"/>
      <c r="C184" s="8"/>
      <c r="D184" s="19"/>
      <c r="E184" s="19"/>
      <c r="H184" s="19"/>
      <c r="J184" s="10"/>
      <c r="K184" s="9"/>
    </row>
    <row r="185" ht="14.25" customHeight="1">
      <c r="B185" s="7"/>
      <c r="C185" s="8"/>
      <c r="D185" s="19"/>
      <c r="E185" s="19"/>
      <c r="H185" s="19"/>
      <c r="J185" s="10"/>
      <c r="K185" s="9"/>
    </row>
    <row r="186" ht="14.25" customHeight="1">
      <c r="B186" s="7"/>
      <c r="C186" s="8"/>
      <c r="D186" s="19"/>
      <c r="E186" s="19"/>
      <c r="H186" s="19"/>
      <c r="J186" s="10"/>
      <c r="K186" s="9"/>
    </row>
    <row r="187" ht="14.25" customHeight="1">
      <c r="B187" s="7"/>
      <c r="C187" s="8"/>
      <c r="D187" s="19"/>
      <c r="E187" s="19"/>
      <c r="H187" s="19"/>
      <c r="J187" s="10"/>
      <c r="K187" s="9"/>
    </row>
    <row r="188" ht="14.25" customHeight="1">
      <c r="B188" s="7"/>
      <c r="C188" s="8"/>
      <c r="D188" s="19"/>
      <c r="E188" s="19"/>
      <c r="H188" s="19"/>
      <c r="J188" s="10"/>
      <c r="K188" s="9"/>
    </row>
    <row r="189" ht="14.25" customHeight="1">
      <c r="B189" s="7"/>
      <c r="C189" s="8"/>
      <c r="D189" s="19"/>
      <c r="E189" s="19"/>
      <c r="H189" s="19"/>
      <c r="J189" s="10"/>
      <c r="K189" s="9"/>
    </row>
    <row r="190" ht="14.25" customHeight="1">
      <c r="B190" s="7"/>
      <c r="C190" s="8"/>
      <c r="D190" s="19"/>
      <c r="E190" s="19"/>
      <c r="H190" s="19"/>
      <c r="J190" s="10"/>
      <c r="K190" s="9"/>
    </row>
    <row r="191" ht="14.25" customHeight="1">
      <c r="B191" s="7"/>
      <c r="C191" s="8"/>
      <c r="D191" s="19"/>
      <c r="E191" s="19"/>
      <c r="H191" s="19"/>
      <c r="J191" s="10"/>
      <c r="K191" s="9"/>
    </row>
    <row r="192" ht="14.25" customHeight="1">
      <c r="B192" s="7"/>
      <c r="C192" s="8"/>
      <c r="D192" s="19"/>
      <c r="E192" s="19"/>
      <c r="H192" s="19"/>
      <c r="J192" s="10"/>
      <c r="K192" s="9"/>
    </row>
    <row r="193" ht="14.25" customHeight="1">
      <c r="B193" s="7"/>
      <c r="C193" s="8"/>
      <c r="D193" s="19"/>
      <c r="E193" s="19"/>
      <c r="H193" s="19"/>
      <c r="J193" s="10"/>
      <c r="K193" s="9"/>
    </row>
    <row r="194" ht="14.25" customHeight="1">
      <c r="B194" s="7"/>
      <c r="C194" s="8"/>
      <c r="D194" s="19"/>
      <c r="E194" s="19"/>
      <c r="H194" s="19"/>
      <c r="J194" s="10"/>
      <c r="K194" s="9"/>
    </row>
    <row r="195" ht="14.25" customHeight="1">
      <c r="B195" s="7"/>
      <c r="C195" s="8"/>
      <c r="D195" s="19"/>
      <c r="E195" s="19"/>
      <c r="H195" s="19"/>
      <c r="J195" s="10"/>
      <c r="K195" s="9"/>
    </row>
    <row r="196" ht="14.25" customHeight="1">
      <c r="B196" s="7"/>
      <c r="C196" s="8"/>
      <c r="D196" s="19"/>
      <c r="E196" s="19"/>
      <c r="H196" s="19"/>
      <c r="J196" s="10"/>
      <c r="K196" s="9"/>
    </row>
    <row r="197" ht="14.25" customHeight="1">
      <c r="B197" s="7"/>
      <c r="C197" s="8"/>
      <c r="D197" s="19"/>
      <c r="E197" s="19"/>
      <c r="H197" s="19"/>
      <c r="J197" s="10"/>
      <c r="K197" s="9"/>
    </row>
    <row r="198" ht="14.25" customHeight="1">
      <c r="B198" s="7"/>
      <c r="C198" s="8"/>
      <c r="D198" s="19"/>
      <c r="E198" s="19"/>
      <c r="H198" s="19"/>
      <c r="J198" s="10"/>
      <c r="K198" s="9"/>
    </row>
    <row r="199" ht="14.25" customHeight="1">
      <c r="B199" s="7"/>
      <c r="C199" s="8"/>
      <c r="D199" s="19"/>
      <c r="E199" s="19"/>
      <c r="H199" s="19"/>
      <c r="J199" s="10"/>
      <c r="K199" s="9"/>
    </row>
    <row r="200" ht="14.25" customHeight="1">
      <c r="B200" s="7"/>
      <c r="C200" s="8"/>
      <c r="D200" s="19"/>
      <c r="E200" s="19"/>
      <c r="H200" s="19"/>
      <c r="J200" s="10"/>
      <c r="K200" s="9"/>
    </row>
    <row r="201" ht="14.25" customHeight="1">
      <c r="B201" s="7"/>
      <c r="C201" s="8"/>
      <c r="D201" s="19"/>
      <c r="E201" s="19"/>
      <c r="H201" s="19"/>
      <c r="J201" s="10"/>
      <c r="K201" s="9"/>
    </row>
    <row r="202" ht="14.25" customHeight="1">
      <c r="B202" s="7"/>
      <c r="C202" s="8"/>
      <c r="D202" s="19"/>
      <c r="E202" s="19"/>
      <c r="H202" s="19"/>
      <c r="J202" s="10"/>
      <c r="K202" s="9"/>
    </row>
    <row r="203" ht="14.25" customHeight="1">
      <c r="B203" s="7"/>
      <c r="C203" s="8"/>
      <c r="D203" s="19"/>
      <c r="E203" s="19"/>
      <c r="H203" s="19"/>
      <c r="J203" s="10"/>
      <c r="K203" s="9"/>
    </row>
    <row r="204" ht="14.25" customHeight="1">
      <c r="B204" s="7"/>
      <c r="C204" s="8"/>
      <c r="D204" s="19"/>
      <c r="E204" s="19"/>
      <c r="H204" s="19"/>
      <c r="J204" s="10"/>
      <c r="K204" s="9"/>
    </row>
    <row r="205" ht="14.25" customHeight="1">
      <c r="B205" s="7"/>
      <c r="C205" s="8"/>
      <c r="D205" s="19"/>
      <c r="E205" s="19"/>
      <c r="H205" s="19"/>
      <c r="J205" s="10"/>
      <c r="K205" s="9"/>
    </row>
    <row r="206" ht="14.25" customHeight="1">
      <c r="B206" s="7"/>
      <c r="C206" s="8"/>
      <c r="D206" s="19"/>
      <c r="E206" s="19"/>
      <c r="H206" s="19"/>
      <c r="J206" s="10"/>
      <c r="K206" s="9"/>
    </row>
    <row r="207" ht="14.25" customHeight="1">
      <c r="B207" s="7"/>
      <c r="C207" s="8"/>
      <c r="D207" s="19"/>
      <c r="E207" s="19"/>
      <c r="H207" s="19"/>
      <c r="J207" s="10"/>
      <c r="K207" s="9"/>
    </row>
    <row r="208" ht="14.25" customHeight="1">
      <c r="B208" s="7"/>
      <c r="C208" s="8"/>
      <c r="D208" s="19"/>
      <c r="E208" s="19"/>
      <c r="H208" s="19"/>
      <c r="J208" s="10"/>
      <c r="K208" s="9"/>
    </row>
    <row r="209" ht="14.25" customHeight="1">
      <c r="B209" s="7"/>
      <c r="C209" s="8"/>
      <c r="D209" s="19"/>
      <c r="E209" s="19"/>
      <c r="H209" s="19"/>
      <c r="J209" s="10"/>
      <c r="K209" s="9"/>
    </row>
    <row r="210" ht="14.25" customHeight="1">
      <c r="B210" s="7"/>
      <c r="C210" s="8"/>
      <c r="D210" s="19"/>
      <c r="E210" s="19"/>
      <c r="H210" s="19"/>
      <c r="J210" s="10"/>
      <c r="K210" s="9"/>
    </row>
    <row r="211" ht="14.25" customHeight="1">
      <c r="B211" s="7"/>
      <c r="C211" s="8"/>
      <c r="D211" s="19"/>
      <c r="E211" s="19"/>
      <c r="H211" s="19"/>
      <c r="J211" s="10"/>
      <c r="K211" s="9"/>
    </row>
    <row r="212" ht="14.25" customHeight="1">
      <c r="B212" s="7"/>
      <c r="C212" s="8"/>
      <c r="D212" s="19"/>
      <c r="E212" s="19"/>
      <c r="H212" s="19"/>
      <c r="J212" s="10"/>
      <c r="K212" s="9"/>
    </row>
    <row r="213" ht="14.25" customHeight="1">
      <c r="B213" s="7"/>
      <c r="C213" s="8"/>
      <c r="D213" s="19"/>
      <c r="E213" s="19"/>
      <c r="H213" s="19"/>
      <c r="J213" s="10"/>
      <c r="K213" s="9"/>
    </row>
    <row r="214" ht="14.25" customHeight="1">
      <c r="B214" s="7"/>
      <c r="C214" s="8"/>
      <c r="D214" s="19"/>
      <c r="E214" s="19"/>
      <c r="H214" s="19"/>
      <c r="J214" s="10"/>
      <c r="K214" s="9"/>
    </row>
    <row r="215" ht="14.25" customHeight="1">
      <c r="B215" s="7"/>
      <c r="C215" s="8"/>
      <c r="D215" s="19"/>
      <c r="E215" s="19"/>
      <c r="H215" s="19"/>
      <c r="J215" s="10"/>
      <c r="K215" s="9"/>
    </row>
    <row r="216" ht="14.25" customHeight="1">
      <c r="B216" s="7"/>
      <c r="C216" s="8"/>
      <c r="D216" s="19"/>
      <c r="E216" s="19"/>
      <c r="H216" s="19"/>
      <c r="J216" s="10"/>
      <c r="K216" s="9"/>
    </row>
    <row r="217" ht="14.25" customHeight="1">
      <c r="B217" s="7"/>
      <c r="C217" s="8"/>
      <c r="D217" s="19"/>
      <c r="E217" s="19"/>
      <c r="H217" s="19"/>
      <c r="J217" s="10"/>
      <c r="K217" s="9"/>
    </row>
    <row r="218" ht="14.25" customHeight="1">
      <c r="B218" s="7"/>
      <c r="C218" s="8"/>
      <c r="D218" s="19"/>
      <c r="E218" s="19"/>
      <c r="H218" s="19"/>
      <c r="J218" s="10"/>
      <c r="K218" s="9"/>
    </row>
    <row r="219" ht="14.25" customHeight="1">
      <c r="B219" s="7"/>
      <c r="C219" s="8"/>
      <c r="D219" s="19"/>
      <c r="E219" s="19"/>
      <c r="H219" s="19"/>
      <c r="J219" s="10"/>
      <c r="K219" s="9"/>
    </row>
    <row r="220" ht="14.25" customHeight="1">
      <c r="B220" s="7"/>
      <c r="C220" s="8"/>
      <c r="D220" s="19"/>
      <c r="E220" s="19"/>
      <c r="H220" s="19"/>
      <c r="J220" s="10"/>
      <c r="K220" s="9"/>
    </row>
    <row r="221" ht="14.25" customHeight="1">
      <c r="B221" s="7"/>
      <c r="C221" s="8"/>
      <c r="D221" s="19"/>
      <c r="E221" s="19"/>
      <c r="H221" s="19"/>
      <c r="J221" s="10"/>
      <c r="K221" s="9"/>
    </row>
    <row r="222" ht="14.25" customHeight="1">
      <c r="B222" s="7"/>
      <c r="C222" s="8"/>
      <c r="D222" s="19"/>
      <c r="E222" s="19"/>
      <c r="H222" s="19"/>
      <c r="J222" s="10"/>
      <c r="K222" s="9"/>
    </row>
    <row r="223" ht="14.25" customHeight="1">
      <c r="B223" s="7"/>
      <c r="C223" s="8"/>
      <c r="D223" s="19"/>
      <c r="E223" s="19"/>
      <c r="H223" s="19"/>
      <c r="J223" s="10"/>
      <c r="K223" s="9"/>
    </row>
    <row r="224" ht="14.25" customHeight="1">
      <c r="B224" s="7"/>
      <c r="C224" s="8"/>
      <c r="D224" s="19"/>
      <c r="E224" s="19"/>
      <c r="H224" s="19"/>
      <c r="J224" s="10"/>
      <c r="K224" s="9"/>
    </row>
    <row r="225" ht="14.25" customHeight="1">
      <c r="B225" s="7"/>
      <c r="C225" s="8"/>
      <c r="D225" s="19"/>
      <c r="E225" s="19"/>
      <c r="H225" s="19"/>
      <c r="J225" s="10"/>
      <c r="K225" s="9"/>
    </row>
    <row r="226" ht="14.25" customHeight="1">
      <c r="B226" s="7"/>
      <c r="C226" s="8"/>
      <c r="D226" s="19"/>
      <c r="E226" s="19"/>
      <c r="H226" s="19"/>
      <c r="J226" s="10"/>
      <c r="K226" s="9"/>
    </row>
    <row r="227" ht="14.25" customHeight="1">
      <c r="B227" s="7"/>
      <c r="C227" s="8"/>
      <c r="D227" s="19"/>
      <c r="E227" s="19"/>
      <c r="H227" s="19"/>
      <c r="J227" s="10"/>
      <c r="K227" s="9"/>
    </row>
    <row r="228" ht="14.25" customHeight="1">
      <c r="B228" s="7"/>
      <c r="C228" s="8"/>
      <c r="D228" s="19"/>
      <c r="E228" s="19"/>
      <c r="H228" s="19"/>
      <c r="J228" s="10"/>
      <c r="K228" s="9"/>
    </row>
    <row r="229" ht="14.25" customHeight="1">
      <c r="B229" s="7"/>
      <c r="C229" s="8"/>
      <c r="D229" s="19"/>
      <c r="E229" s="19"/>
      <c r="H229" s="19"/>
      <c r="J229" s="10"/>
      <c r="K229" s="9"/>
    </row>
    <row r="230" ht="14.25" customHeight="1">
      <c r="B230" s="7"/>
      <c r="C230" s="8"/>
      <c r="D230" s="19"/>
      <c r="E230" s="19"/>
      <c r="H230" s="19"/>
      <c r="J230" s="10"/>
      <c r="K230" s="9"/>
    </row>
    <row r="231" ht="14.25" customHeight="1">
      <c r="B231" s="7"/>
      <c r="C231" s="8"/>
      <c r="D231" s="19"/>
      <c r="E231" s="19"/>
      <c r="H231" s="19"/>
      <c r="J231" s="10"/>
      <c r="K231" s="9"/>
    </row>
    <row r="232" ht="14.25" customHeight="1">
      <c r="B232" s="7"/>
      <c r="C232" s="8"/>
      <c r="D232" s="19"/>
      <c r="E232" s="19"/>
      <c r="H232" s="19"/>
      <c r="J232" s="10"/>
      <c r="K232" s="9"/>
    </row>
    <row r="233" ht="14.25" customHeight="1">
      <c r="B233" s="7"/>
      <c r="C233" s="8"/>
      <c r="D233" s="19"/>
      <c r="E233" s="19"/>
      <c r="H233" s="19"/>
      <c r="J233" s="10"/>
      <c r="K233" s="9"/>
    </row>
    <row r="234" ht="14.25" customHeight="1">
      <c r="B234" s="7"/>
      <c r="C234" s="8"/>
      <c r="D234" s="19"/>
      <c r="E234" s="19"/>
      <c r="H234" s="19"/>
      <c r="J234" s="10"/>
      <c r="K234" s="9"/>
    </row>
    <row r="235" ht="14.25" customHeight="1">
      <c r="B235" s="7"/>
      <c r="C235" s="8"/>
      <c r="D235" s="19"/>
      <c r="E235" s="19"/>
      <c r="H235" s="19"/>
      <c r="J235" s="10"/>
      <c r="K235" s="9"/>
    </row>
    <row r="236" ht="14.25" customHeight="1">
      <c r="B236" s="7"/>
      <c r="C236" s="8"/>
      <c r="D236" s="19"/>
      <c r="E236" s="19"/>
      <c r="H236" s="19"/>
      <c r="J236" s="10"/>
      <c r="K236" s="9"/>
    </row>
    <row r="237" ht="14.25" customHeight="1">
      <c r="B237" s="7"/>
      <c r="C237" s="8"/>
      <c r="D237" s="19"/>
      <c r="E237" s="19"/>
      <c r="H237" s="19"/>
      <c r="J237" s="10"/>
      <c r="K237" s="9"/>
    </row>
    <row r="238" ht="14.25" customHeight="1">
      <c r="B238" s="7"/>
      <c r="C238" s="8"/>
      <c r="D238" s="19"/>
      <c r="E238" s="19"/>
      <c r="H238" s="19"/>
      <c r="J238" s="10"/>
      <c r="K238" s="9"/>
    </row>
    <row r="239" ht="14.25" customHeight="1">
      <c r="B239" s="7"/>
      <c r="C239" s="8"/>
      <c r="D239" s="19"/>
      <c r="E239" s="19"/>
      <c r="H239" s="19"/>
      <c r="J239" s="10"/>
      <c r="K239" s="9"/>
    </row>
    <row r="240" ht="14.25" customHeight="1">
      <c r="B240" s="7"/>
      <c r="C240" s="8"/>
      <c r="D240" s="19"/>
      <c r="E240" s="19"/>
      <c r="H240" s="19"/>
      <c r="J240" s="10"/>
      <c r="K240" s="9"/>
    </row>
    <row r="241" ht="14.25" customHeight="1">
      <c r="B241" s="7"/>
      <c r="C241" s="8"/>
      <c r="D241" s="19"/>
      <c r="E241" s="19"/>
      <c r="H241" s="19"/>
      <c r="J241" s="10"/>
      <c r="K241" s="9"/>
    </row>
    <row r="242" ht="14.25" customHeight="1">
      <c r="B242" s="7"/>
      <c r="C242" s="8"/>
      <c r="D242" s="19"/>
      <c r="E242" s="19"/>
      <c r="H242" s="19"/>
      <c r="J242" s="10"/>
      <c r="K242" s="9"/>
    </row>
    <row r="243" ht="14.25" customHeight="1">
      <c r="B243" s="7"/>
      <c r="C243" s="8"/>
      <c r="D243" s="19"/>
      <c r="E243" s="19"/>
      <c r="H243" s="19"/>
      <c r="J243" s="10"/>
      <c r="K243" s="9"/>
    </row>
    <row r="244" ht="14.25" customHeight="1">
      <c r="B244" s="7"/>
      <c r="C244" s="8"/>
      <c r="D244" s="19"/>
      <c r="E244" s="19"/>
      <c r="H244" s="19"/>
      <c r="J244" s="10"/>
      <c r="K244" s="9"/>
    </row>
    <row r="245" ht="14.25" customHeight="1">
      <c r="B245" s="7"/>
      <c r="C245" s="8"/>
      <c r="D245" s="19"/>
      <c r="E245" s="19"/>
      <c r="H245" s="19"/>
      <c r="J245" s="10"/>
      <c r="K245" s="9"/>
    </row>
    <row r="246" ht="14.25" customHeight="1">
      <c r="B246" s="7"/>
      <c r="C246" s="8"/>
      <c r="D246" s="19"/>
      <c r="E246" s="19"/>
      <c r="H246" s="19"/>
      <c r="J246" s="10"/>
      <c r="K246" s="9"/>
    </row>
    <row r="247" ht="14.25" customHeight="1">
      <c r="B247" s="7"/>
      <c r="C247" s="8"/>
      <c r="D247" s="19"/>
      <c r="E247" s="19"/>
      <c r="H247" s="19"/>
      <c r="J247" s="10"/>
      <c r="K247" s="9"/>
    </row>
    <row r="248" ht="14.25" customHeight="1">
      <c r="B248" s="7"/>
      <c r="C248" s="8"/>
      <c r="D248" s="19"/>
      <c r="E248" s="19"/>
      <c r="H248" s="19"/>
      <c r="J248" s="10"/>
      <c r="K248" s="9"/>
    </row>
    <row r="249" ht="14.25" customHeight="1">
      <c r="B249" s="7"/>
      <c r="C249" s="8"/>
      <c r="D249" s="19"/>
      <c r="E249" s="19"/>
      <c r="H249" s="19"/>
      <c r="J249" s="10"/>
      <c r="K249" s="9"/>
    </row>
    <row r="250" ht="14.25" customHeight="1">
      <c r="B250" s="7"/>
      <c r="C250" s="8"/>
      <c r="D250" s="19"/>
      <c r="E250" s="19"/>
      <c r="H250" s="19"/>
      <c r="J250" s="10"/>
      <c r="K250" s="9"/>
    </row>
    <row r="251" ht="14.25" customHeight="1">
      <c r="B251" s="7"/>
      <c r="C251" s="8"/>
      <c r="D251" s="19"/>
      <c r="E251" s="19"/>
      <c r="H251" s="19"/>
      <c r="J251" s="10"/>
      <c r="K251" s="9"/>
    </row>
    <row r="252" ht="14.25" customHeight="1">
      <c r="B252" s="7"/>
      <c r="C252" s="8"/>
      <c r="D252" s="19"/>
      <c r="E252" s="19"/>
      <c r="H252" s="19"/>
      <c r="J252" s="10"/>
      <c r="K252" s="9"/>
    </row>
    <row r="253" ht="14.25" customHeight="1">
      <c r="B253" s="7"/>
      <c r="C253" s="8"/>
      <c r="D253" s="19"/>
      <c r="E253" s="19"/>
      <c r="H253" s="19"/>
      <c r="J253" s="10"/>
      <c r="K253" s="9"/>
    </row>
    <row r="254" ht="14.25" customHeight="1">
      <c r="B254" s="7"/>
      <c r="C254" s="8"/>
      <c r="D254" s="19"/>
      <c r="E254" s="19"/>
      <c r="H254" s="19"/>
      <c r="J254" s="10"/>
      <c r="K254" s="9"/>
    </row>
    <row r="255" ht="14.25" customHeight="1">
      <c r="B255" s="7"/>
      <c r="C255" s="8"/>
      <c r="D255" s="19"/>
      <c r="E255" s="19"/>
      <c r="H255" s="19"/>
      <c r="J255" s="10"/>
      <c r="K255" s="9"/>
    </row>
    <row r="256" ht="14.25" customHeight="1">
      <c r="B256" s="7"/>
      <c r="C256" s="8"/>
      <c r="D256" s="19"/>
      <c r="E256" s="19"/>
      <c r="H256" s="19"/>
      <c r="J256" s="10"/>
      <c r="K256" s="9"/>
    </row>
    <row r="257" ht="14.25" customHeight="1">
      <c r="B257" s="7"/>
      <c r="C257" s="8"/>
      <c r="D257" s="19"/>
      <c r="E257" s="19"/>
      <c r="H257" s="19"/>
      <c r="J257" s="10"/>
      <c r="K257" s="9"/>
    </row>
    <row r="258" ht="14.25" customHeight="1">
      <c r="B258" s="7"/>
      <c r="C258" s="8"/>
      <c r="D258" s="19"/>
      <c r="E258" s="19"/>
      <c r="H258" s="19"/>
      <c r="J258" s="10"/>
      <c r="K258" s="9"/>
    </row>
    <row r="259" ht="14.25" customHeight="1">
      <c r="B259" s="7"/>
      <c r="C259" s="8"/>
      <c r="D259" s="19"/>
      <c r="E259" s="19"/>
      <c r="H259" s="19"/>
      <c r="J259" s="10"/>
      <c r="K259" s="9"/>
    </row>
    <row r="260" ht="14.25" customHeight="1">
      <c r="B260" s="7"/>
      <c r="C260" s="8"/>
      <c r="D260" s="19"/>
      <c r="E260" s="19"/>
      <c r="H260" s="19"/>
      <c r="J260" s="10"/>
      <c r="K260" s="9"/>
    </row>
    <row r="261" ht="14.25" customHeight="1">
      <c r="B261" s="7"/>
      <c r="C261" s="8"/>
      <c r="D261" s="19"/>
      <c r="E261" s="19"/>
      <c r="H261" s="19"/>
      <c r="J261" s="10"/>
      <c r="K261" s="9"/>
    </row>
    <row r="262" ht="14.25" customHeight="1">
      <c r="B262" s="7"/>
      <c r="C262" s="8"/>
      <c r="D262" s="19"/>
      <c r="E262" s="19"/>
      <c r="H262" s="19"/>
      <c r="J262" s="10"/>
      <c r="K262" s="9"/>
    </row>
    <row r="263" ht="14.25" customHeight="1">
      <c r="B263" s="7"/>
      <c r="C263" s="8"/>
      <c r="D263" s="19"/>
      <c r="E263" s="19"/>
      <c r="H263" s="19"/>
      <c r="J263" s="10"/>
      <c r="K263" s="9"/>
    </row>
    <row r="264" ht="14.25" customHeight="1">
      <c r="B264" s="7"/>
      <c r="C264" s="8"/>
      <c r="D264" s="19"/>
      <c r="E264" s="19"/>
      <c r="H264" s="19"/>
      <c r="J264" s="10"/>
      <c r="K264" s="9"/>
    </row>
    <row r="265" ht="14.25" customHeight="1">
      <c r="B265" s="7"/>
      <c r="C265" s="8"/>
      <c r="D265" s="19"/>
      <c r="E265" s="19"/>
      <c r="H265" s="19"/>
      <c r="J265" s="10"/>
      <c r="K265" s="9"/>
    </row>
    <row r="266" ht="14.25" customHeight="1">
      <c r="B266" s="7"/>
      <c r="C266" s="8"/>
      <c r="D266" s="19"/>
      <c r="E266" s="19"/>
      <c r="H266" s="19"/>
      <c r="J266" s="10"/>
      <c r="K266" s="9"/>
    </row>
    <row r="267" ht="14.25" customHeight="1">
      <c r="B267" s="7"/>
      <c r="C267" s="8"/>
      <c r="D267" s="19"/>
      <c r="E267" s="19"/>
      <c r="H267" s="19"/>
      <c r="J267" s="10"/>
      <c r="K267" s="9"/>
    </row>
    <row r="268" ht="14.25" customHeight="1">
      <c r="B268" s="7"/>
      <c r="C268" s="8"/>
      <c r="D268" s="19"/>
      <c r="E268" s="19"/>
      <c r="H268" s="19"/>
      <c r="J268" s="10"/>
      <c r="K268" s="9"/>
    </row>
    <row r="269" ht="14.25" customHeight="1">
      <c r="B269" s="7"/>
      <c r="C269" s="8"/>
      <c r="D269" s="19"/>
      <c r="E269" s="19"/>
      <c r="H269" s="19"/>
      <c r="J269" s="10"/>
      <c r="K269" s="9"/>
    </row>
    <row r="270" ht="14.25" customHeight="1">
      <c r="B270" s="7"/>
      <c r="C270" s="8"/>
      <c r="D270" s="19"/>
      <c r="E270" s="19"/>
      <c r="H270" s="19"/>
      <c r="J270" s="10"/>
      <c r="K270" s="9"/>
    </row>
    <row r="271" ht="14.25" customHeight="1">
      <c r="B271" s="7"/>
      <c r="C271" s="8"/>
      <c r="D271" s="19"/>
      <c r="E271" s="19"/>
      <c r="H271" s="19"/>
      <c r="J271" s="10"/>
      <c r="K271" s="9"/>
    </row>
    <row r="272" ht="14.25" customHeight="1">
      <c r="B272" s="7"/>
      <c r="C272" s="8"/>
      <c r="D272" s="19"/>
      <c r="E272" s="19"/>
      <c r="H272" s="19"/>
      <c r="J272" s="10"/>
      <c r="K272" s="9"/>
    </row>
    <row r="273" ht="14.25" customHeight="1">
      <c r="B273" s="7"/>
      <c r="C273" s="8"/>
      <c r="D273" s="19"/>
      <c r="E273" s="19"/>
      <c r="H273" s="19"/>
      <c r="J273" s="10"/>
      <c r="K273" s="9"/>
    </row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fitToHeight="0" orientation="landscape"/>
  <drawing r:id="rId1"/>
</worksheet>
</file>