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eal Analyz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$#,##0"/>
    <numFmt numFmtId="165" formatCode="0.000%"/>
  </numFmts>
  <fonts count="6">
    <font>
      <name val="Calibri"/>
      <family val="2"/>
      <color theme="1"/>
      <sz val="11"/>
      <scheme val="minor"/>
    </font>
    <font>
      <name val="Calibri"/>
      <b val="1"/>
      <color rgb="000D1B3E"/>
      <sz val="15"/>
    </font>
    <font>
      <name val="Calibri"/>
      <i val="1"/>
      <color rgb="00666666"/>
      <sz val="9"/>
    </font>
    <font>
      <name val="Calibri"/>
      <b val="1"/>
      <color rgb="00FFFFFF"/>
      <sz val="10"/>
    </font>
    <font>
      <name val="Calibri"/>
      <b val="1"/>
      <color rgb="000D1B3E"/>
      <sz val="10"/>
    </font>
    <font>
      <name val="Calibri"/>
      <color rgb="00333333"/>
      <sz val="10"/>
    </font>
  </fonts>
  <fills count="9">
    <fill>
      <patternFill/>
    </fill>
    <fill>
      <patternFill patternType="gray125"/>
    </fill>
    <fill>
      <patternFill patternType="solid">
        <fgColor rgb="00F5F0E8"/>
      </patternFill>
    </fill>
    <fill>
      <patternFill patternType="solid">
        <fgColor rgb="000D1B3E"/>
      </patternFill>
    </fill>
    <fill>
      <patternFill patternType="solid">
        <fgColor rgb="00FFF9E6"/>
      </patternFill>
    </fill>
    <fill>
      <patternFill patternType="solid">
        <fgColor rgb="00FFFFFF"/>
      </patternFill>
    </fill>
    <fill>
      <patternFill patternType="solid">
        <fgColor rgb="00E8F4E8"/>
      </patternFill>
    </fill>
    <fill>
      <patternFill patternType="solid">
        <fgColor rgb="001B4D3E"/>
      </patternFill>
    </fill>
    <fill>
      <patternFill patternType="solid">
        <fgColor rgb="008B1A1A"/>
      </patternFill>
    </fill>
  </fills>
  <borders count="2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19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2" borderId="0" applyAlignment="1" pivotButton="0" quotePrefix="0" xfId="0">
      <alignment horizontal="center" vertical="center"/>
    </xf>
    <xf numFmtId="0" fontId="3" fillId="3" borderId="1" applyAlignment="1" pivotButton="0" quotePrefix="0" xfId="0">
      <alignment horizontal="left" vertical="center"/>
    </xf>
    <xf numFmtId="0" fontId="4" fillId="2" borderId="1" applyAlignment="1" pivotButton="0" quotePrefix="0" xfId="0">
      <alignment horizontal="left" vertical="center" wrapText="1"/>
    </xf>
    <xf numFmtId="0" fontId="5" fillId="4" borderId="1" applyAlignment="1" pivotButton="0" quotePrefix="0" xfId="0">
      <alignment horizontal="right" vertical="center"/>
    </xf>
    <xf numFmtId="0" fontId="2" fillId="5" borderId="1" applyAlignment="1" pivotButton="0" quotePrefix="0" xfId="0">
      <alignment horizontal="left" vertical="center" wrapText="1"/>
    </xf>
    <xf numFmtId="164" fontId="5" fillId="6" borderId="1" applyAlignment="1" pivotButton="0" quotePrefix="0" xfId="0">
      <alignment horizontal="right" vertical="center"/>
    </xf>
    <xf numFmtId="164" fontId="5" fillId="4" borderId="1" applyAlignment="1" pivotButton="0" quotePrefix="0" xfId="0">
      <alignment horizontal="right" vertical="center"/>
    </xf>
    <xf numFmtId="9" fontId="5" fillId="4" borderId="1" applyAlignment="1" pivotButton="0" quotePrefix="0" xfId="0">
      <alignment horizontal="right" vertical="center"/>
    </xf>
    <xf numFmtId="0" fontId="3" fillId="7" borderId="1" applyAlignment="1" pivotButton="0" quotePrefix="0" xfId="0">
      <alignment horizontal="left" vertical="center"/>
    </xf>
    <xf numFmtId="165" fontId="5" fillId="4" borderId="1" applyAlignment="1" pivotButton="0" quotePrefix="0" xfId="0">
      <alignment horizontal="right" vertical="center"/>
    </xf>
    <xf numFmtId="1" fontId="5" fillId="4" borderId="1" applyAlignment="1" pivotButton="0" quotePrefix="0" xfId="0">
      <alignment horizontal="right" vertical="center"/>
    </xf>
    <xf numFmtId="0" fontId="3" fillId="8" borderId="1" applyAlignment="1" pivotButton="0" quotePrefix="0" xfId="0">
      <alignment horizontal="left" vertical="center"/>
    </xf>
    <xf numFmtId="164" fontId="4" fillId="6" borderId="1" applyAlignment="1" pivotButton="0" quotePrefix="0" xfId="0">
      <alignment horizontal="right" vertical="center"/>
    </xf>
    <xf numFmtId="10" fontId="4" fillId="6" borderId="1" applyAlignment="1" pivotButton="0" quotePrefix="0" xfId="0">
      <alignment horizontal="right" vertical="center"/>
    </xf>
    <xf numFmtId="2" fontId="5" fillId="6" borderId="1" applyAlignment="1" pivotButton="0" quotePrefix="0" xfId="0">
      <alignment horizontal="right" vertical="center"/>
    </xf>
    <xf numFmtId="10" fontId="5" fillId="6" borderId="1" applyAlignment="1" pivotButton="0" quotePrefix="0" xfId="0">
      <alignment horizontal="right" vertical="center"/>
    </xf>
    <xf numFmtId="0" fontId="2" fillId="0" borderId="0" applyAlignment="1" pivotButton="0" quotePrefix="0" xfId="0">
      <alignment horizontal="lef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30"/>
  <sheetViews>
    <sheetView workbookViewId="0">
      <selection activeCell="A1" sqref="A1"/>
    </sheetView>
  </sheetViews>
  <sheetFormatPr baseColWidth="8" defaultRowHeight="15"/>
  <cols>
    <col width="28" customWidth="1" min="1" max="1"/>
    <col width="16" customWidth="1" min="2" max="2"/>
    <col width="26" customWidth="1" min="3" max="3"/>
    <col width="2" customWidth="1" min="4" max="4"/>
    <col width="28" customWidth="1" min="5" max="5"/>
    <col width="16" customWidth="1" min="6" max="6"/>
    <col width="26" customWidth="1" min="7" max="7"/>
  </cols>
  <sheetData>
    <row r="1" ht="28" customHeight="1">
      <c r="A1" s="1" t="inlineStr">
        <is>
          <t>Buy &amp; Hold Deal Analyzer</t>
        </is>
      </c>
    </row>
    <row r="2" ht="18" customHeight="1">
      <c r="A2" s="2" t="inlineStr">
        <is>
          <t>OwnerToInvestor.com  |  Enter YELLOW cells — all other cells calculate automatically  |  © 2025 OwnerToInvestor.com</t>
        </is>
      </c>
    </row>
    <row r="3" ht="20" customHeight="1">
      <c r="A3" s="3" t="inlineStr">
        <is>
          <t>PROPERTY &amp; ACQUISITION</t>
        </is>
      </c>
      <c r="E3" s="3" t="inlineStr">
        <is>
          <t>FINANCING ANALYSIS</t>
        </is>
      </c>
    </row>
    <row r="4">
      <c r="A4" s="4" t="inlineStr">
        <is>
          <t>Property Address</t>
        </is>
      </c>
      <c r="B4" s="5" t="inlineStr">
        <is>
          <t>123 Main St, City ST</t>
        </is>
      </c>
      <c r="C4" s="6" t="inlineStr">
        <is>
          <t>Enter full address</t>
        </is>
      </c>
      <c r="E4" s="4" t="inlineStr">
        <is>
          <t>Loan Amount</t>
        </is>
      </c>
      <c r="F4" s="7">
        <f>B5-(B5*B6)-B7</f>
        <v/>
      </c>
    </row>
    <row r="5">
      <c r="A5" s="4" t="inlineStr">
        <is>
          <t>Purchase Price</t>
        </is>
      </c>
      <c r="B5" s="8" t="n">
        <v>250000</v>
      </c>
      <c r="C5" s="6" t="inlineStr">
        <is>
          <t>Total acquisition cost</t>
        </is>
      </c>
      <c r="E5" s="4" t="inlineStr">
        <is>
          <t>Total Cash to Close</t>
        </is>
      </c>
      <c r="F5" s="7">
        <f>B5*B6+B7+B8</f>
        <v/>
      </c>
    </row>
    <row r="6">
      <c r="A6" s="4" t="inlineStr">
        <is>
          <t>Down Payment %</t>
        </is>
      </c>
      <c r="B6" s="9" t="n">
        <v>0.25</v>
      </c>
      <c r="C6" s="6" t="inlineStr">
        <is>
          <t>Conventional = 20–25%</t>
        </is>
      </c>
      <c r="E6" s="4" t="inlineStr">
        <is>
          <t>Monthly Mortgage (P&amp;I)</t>
        </is>
      </c>
      <c r="F6" s="7">
        <f>IFERROR(-PMT(B11/12,B12*12,F4),0)</f>
        <v/>
      </c>
    </row>
    <row r="7">
      <c r="A7" s="4" t="inlineStr">
        <is>
          <t>Closing Costs</t>
        </is>
      </c>
      <c r="B7" s="8" t="n">
        <v>5000</v>
      </c>
      <c r="C7" s="6" t="inlineStr">
        <is>
          <t>Typically 2–3% of purchase price</t>
        </is>
      </c>
    </row>
    <row r="8" ht="20" customHeight="1">
      <c r="A8" s="4" t="inlineStr">
        <is>
          <t>Rehab / Repairs</t>
        </is>
      </c>
      <c r="B8" s="8" t="n">
        <v>0</v>
      </c>
      <c r="C8" s="6" t="inlineStr">
        <is>
          <t>Estimated renovation cost</t>
        </is>
      </c>
      <c r="E8" s="10" t="inlineStr">
        <is>
          <t>INCOME ANALYSIS</t>
        </is>
      </c>
    </row>
    <row r="9">
      <c r="E9" s="4" t="inlineStr">
        <is>
          <t>Gross Monthly Income</t>
        </is>
      </c>
      <c r="F9" s="7">
        <f>B15+B16</f>
        <v/>
      </c>
    </row>
    <row r="10" ht="20" customHeight="1">
      <c r="A10" s="3" t="inlineStr">
        <is>
          <t>FINANCING</t>
        </is>
      </c>
      <c r="E10" s="4" t="inlineStr">
        <is>
          <t>Vacancy Loss (monthly)</t>
        </is>
      </c>
      <c r="F10" s="7">
        <f>-(B15+B16)*B17</f>
        <v/>
      </c>
    </row>
    <row r="11">
      <c r="A11" s="4" t="inlineStr">
        <is>
          <t>Interest Rate</t>
        </is>
      </c>
      <c r="B11" s="11" t="n">
        <v>0.075</v>
      </c>
      <c r="C11" s="6" t="inlineStr">
        <is>
          <t>Annual rate</t>
        </is>
      </c>
      <c r="E11" s="4" t="inlineStr">
        <is>
          <t>Effective Gross Income (mo.)</t>
        </is>
      </c>
      <c r="F11" s="7">
        <f>(B15+B16)*(1-B17)</f>
        <v/>
      </c>
    </row>
    <row r="12">
      <c r="A12" s="4" t="inlineStr">
        <is>
          <t>Loan Term (years)</t>
        </is>
      </c>
      <c r="B12" s="12" t="n">
        <v>30</v>
      </c>
      <c r="C12" s="6" t="inlineStr">
        <is>
          <t>Typically 30 years</t>
        </is>
      </c>
      <c r="E12" s="4" t="inlineStr">
        <is>
          <t>Gross Annual Income</t>
        </is>
      </c>
      <c r="F12" s="7">
        <f>(B15+B16)*12</f>
        <v/>
      </c>
    </row>
    <row r="14" ht="20" customHeight="1">
      <c r="A14" s="3" t="inlineStr">
        <is>
          <t>INCOME</t>
        </is>
      </c>
      <c r="E14" s="13" t="inlineStr">
        <is>
          <t>EXPENSE ANALYSIS</t>
        </is>
      </c>
    </row>
    <row r="15">
      <c r="A15" s="4" t="inlineStr">
        <is>
          <t>Monthly Gross Rent</t>
        </is>
      </c>
      <c r="B15" s="8" t="n">
        <v>2000</v>
      </c>
      <c r="C15" s="6" t="inlineStr">
        <is>
          <t>Market rent for the unit</t>
        </is>
      </c>
      <c r="E15" s="4" t="inlineStr">
        <is>
          <t>Property Mgmt (mo.)</t>
        </is>
      </c>
      <c r="F15" s="7">
        <f>B15*B20</f>
        <v/>
      </c>
    </row>
    <row r="16">
      <c r="A16" s="4" t="inlineStr">
        <is>
          <t>Other Income (monthly)</t>
        </is>
      </c>
      <c r="B16" s="8" t="n">
        <v>0</v>
      </c>
      <c r="C16" s="6" t="inlineStr">
        <is>
          <t>Laundry, parking, storage</t>
        </is>
      </c>
      <c r="E16" s="4" t="inlineStr">
        <is>
          <t>Total Monthly Expenses</t>
        </is>
      </c>
      <c r="F16" s="7">
        <f>B19+B20+F15+B21+B22+B23+B24+B25</f>
        <v/>
      </c>
    </row>
    <row r="17">
      <c r="A17" s="4" t="inlineStr">
        <is>
          <t>Vacancy Rate %</t>
        </is>
      </c>
      <c r="B17" s="9" t="n">
        <v>0.05</v>
      </c>
      <c r="C17" s="6" t="inlineStr">
        <is>
          <t>Budget 5–8% vacancy</t>
        </is>
      </c>
      <c r="E17" s="4" t="inlineStr">
        <is>
          <t>Annual Operating Expenses</t>
        </is>
      </c>
      <c r="F17" s="7">
        <f>F16*12</f>
        <v/>
      </c>
    </row>
    <row r="19" ht="20" customHeight="1">
      <c r="A19" s="3" t="inlineStr">
        <is>
          <t>MONTHLY EXPENSES</t>
        </is>
      </c>
      <c r="E19" s="3" t="inlineStr">
        <is>
          <t>KEY METRICS — THE NUMBERS THAT MATTER</t>
        </is>
      </c>
    </row>
    <row r="20">
      <c r="A20" s="4" t="inlineStr">
        <is>
          <t>Property Taxes (mo.)</t>
        </is>
      </c>
      <c r="B20" s="8" t="n">
        <v>250</v>
      </c>
      <c r="C20" s="6" t="inlineStr">
        <is>
          <t>Annual taxes ÷ 12</t>
        </is>
      </c>
      <c r="E20" s="4" t="inlineStr">
        <is>
          <t>NOI (Annual)</t>
        </is>
      </c>
      <c r="F20" s="14">
        <f>F13*12-F18</f>
        <v/>
      </c>
    </row>
    <row r="21">
      <c r="A21" s="4" t="inlineStr">
        <is>
          <t>Insurance (mo.)</t>
        </is>
      </c>
      <c r="B21" s="8" t="n">
        <v>100</v>
      </c>
      <c r="C21" s="6" t="inlineStr">
        <is>
          <t>Landlord/DP3 policy</t>
        </is>
      </c>
      <c r="E21" s="4" t="inlineStr">
        <is>
          <t>Cap Rate</t>
        </is>
      </c>
      <c r="F21" s="15">
        <f>F20/B5</f>
        <v/>
      </c>
    </row>
    <row r="22">
      <c r="A22" s="4" t="inlineStr">
        <is>
          <t>Property Mgmt %</t>
        </is>
      </c>
      <c r="B22" s="9" t="n">
        <v>0.1</v>
      </c>
      <c r="C22" s="6" t="inlineStr">
        <is>
          <t>Typically 8–12% of rent</t>
        </is>
      </c>
      <c r="E22" s="4" t="inlineStr">
        <is>
          <t>Monthly Cash Flow</t>
        </is>
      </c>
      <c r="F22" s="14">
        <f>F20/12-F6</f>
        <v/>
      </c>
    </row>
    <row r="23">
      <c r="A23" s="4" t="inlineStr">
        <is>
          <t>Maintenance Reserve (mo.)</t>
        </is>
      </c>
      <c r="B23" s="8" t="n">
        <v>150</v>
      </c>
      <c r="C23" s="6" t="inlineStr">
        <is>
          <t>~1% of value/year</t>
        </is>
      </c>
      <c r="E23" s="4" t="inlineStr">
        <is>
          <t>Annual Cash Flow</t>
        </is>
      </c>
      <c r="F23" s="14">
        <f>F22*12</f>
        <v/>
      </c>
    </row>
    <row r="24">
      <c r="A24" s="4" t="inlineStr">
        <is>
          <t>CapEx Reserve (mo.)</t>
        </is>
      </c>
      <c r="B24" s="8" t="n">
        <v>150</v>
      </c>
      <c r="C24" s="6" t="inlineStr">
        <is>
          <t>$100–200/unit/month</t>
        </is>
      </c>
      <c r="E24" s="4" t="inlineStr">
        <is>
          <t>Cash-on-Cash Return</t>
        </is>
      </c>
      <c r="F24" s="15">
        <f>F23/F5</f>
        <v/>
      </c>
    </row>
    <row r="25">
      <c r="A25" s="4" t="inlineStr">
        <is>
          <t>HOA Fees (mo.)</t>
        </is>
      </c>
      <c r="B25" s="8" t="n">
        <v>0</v>
      </c>
      <c r="C25" s="6" t="inlineStr">
        <is>
          <t>If applicable</t>
        </is>
      </c>
      <c r="E25" s="4" t="inlineStr">
        <is>
          <t>Gross Rent Multiplier</t>
        </is>
      </c>
      <c r="F25" s="16">
        <f>B5/(B15*12)</f>
        <v/>
      </c>
    </row>
    <row r="26">
      <c r="A26" s="4" t="inlineStr">
        <is>
          <t>Utilities (mo.)</t>
        </is>
      </c>
      <c r="B26" s="8" t="n">
        <v>0</v>
      </c>
      <c r="C26" s="6" t="inlineStr">
        <is>
          <t>If landlord-paid</t>
        </is>
      </c>
      <c r="E26" s="4" t="inlineStr">
        <is>
          <t>1% Rule Check</t>
        </is>
      </c>
      <c r="F26" s="17">
        <f>B15/B5</f>
        <v/>
      </c>
    </row>
    <row r="27">
      <c r="A27" s="4" t="inlineStr">
        <is>
          <t>Other Expenses (mo.)</t>
        </is>
      </c>
      <c r="B27" s="8" t="n">
        <v>50</v>
      </c>
      <c r="C27" s="6" t="inlineStr">
        <is>
          <t>Accounting, misc</t>
        </is>
      </c>
      <c r="E27" s="4" t="inlineStr">
        <is>
          <t>50% Rule Est. NOI</t>
        </is>
      </c>
      <c r="F27" s="7">
        <f>B15*0.5*12</f>
        <v/>
      </c>
    </row>
    <row r="30" ht="30" customHeight="1">
      <c r="A30" s="18" t="inlineStr">
        <is>
          <t>INSTRUCTIONS: Enter values in YELLOW cells only. Results calculate automatically. For educational purposes only — consult a CPA and real estate attorney before making investment decisions.</t>
        </is>
      </c>
    </row>
  </sheetData>
  <mergeCells count="11">
    <mergeCell ref="A10:C10"/>
    <mergeCell ref="A19:C19"/>
    <mergeCell ref="E19:G19"/>
    <mergeCell ref="E14:G14"/>
    <mergeCell ref="A14:C14"/>
    <mergeCell ref="A2:H2"/>
    <mergeCell ref="E8:G8"/>
    <mergeCell ref="A30:G30"/>
    <mergeCell ref="A3:C3"/>
    <mergeCell ref="E3:G3"/>
    <mergeCell ref="A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2026-04-10T05:53:26Z</dcterms:created>
  <dcterms:modified xmlns:dcterms="http://purl.org/dc/terms/" xmlns:xsi="http://www.w3.org/2001/XMLSchema-instance" xsi:type="dcterms:W3CDTF">2026-04-10T05:53:26Z</dcterms:modified>
</cp:coreProperties>
</file>