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rtgage Comparis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"/>
    <numFmt numFmtId="165" formatCode="0.0%"/>
    <numFmt numFmtId="166" formatCode="0.000%"/>
  </numFmts>
  <fonts count="6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FFFFFF"/>
      <sz val="10"/>
    </font>
    <font>
      <name val="Calibri"/>
      <b val="1"/>
      <color rgb="000D1B3E"/>
      <sz val="10"/>
    </font>
    <font>
      <name val="Calibri"/>
      <color rgb="00333333"/>
      <sz val="10"/>
    </font>
  </fonts>
  <fills count="7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FFF9E6"/>
      </patternFill>
    </fill>
    <fill>
      <patternFill patternType="solid">
        <fgColor rgb="00FFFFFF"/>
      </patternFill>
    </fill>
    <fill>
      <patternFill patternType="solid">
        <fgColor rgb="00E8F4E8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4" fillId="2" borderId="1" applyAlignment="1" pivotButton="0" quotePrefix="0" xfId="0">
      <alignment horizontal="left" vertical="center" wrapText="1"/>
    </xf>
    <xf numFmtId="164" fontId="5" fillId="4" borderId="1" applyAlignment="1" pivotButton="0" quotePrefix="0" xfId="0">
      <alignment horizontal="right" vertical="center"/>
    </xf>
    <xf numFmtId="0" fontId="2" fillId="5" borderId="1" applyAlignment="1" pivotButton="0" quotePrefix="0" xfId="0">
      <alignment horizontal="left" vertical="center" wrapText="1"/>
    </xf>
    <xf numFmtId="165" fontId="5" fillId="4" borderId="1" applyAlignment="1" pivotButton="0" quotePrefix="0" xfId="0">
      <alignment horizontal="right" vertical="center"/>
    </xf>
    <xf numFmtId="166" fontId="5" fillId="4" borderId="1" applyAlignment="1" pivotButton="0" quotePrefix="0" xfId="0">
      <alignment horizontal="right" vertical="center"/>
    </xf>
    <xf numFmtId="1" fontId="5" fillId="4" borderId="1" applyAlignment="1" pivotButton="0" quotePrefix="0" xfId="0">
      <alignment horizontal="right" vertical="center"/>
    </xf>
    <xf numFmtId="10" fontId="5" fillId="4" borderId="1" applyAlignment="1" pivotButton="0" quotePrefix="0" xfId="0">
      <alignment horizontal="right" vertical="center"/>
    </xf>
    <xf numFmtId="0" fontId="3" fillId="3" borderId="1" applyAlignment="1" pivotButton="0" quotePrefix="0" xfId="0">
      <alignment horizontal="left" vertical="center"/>
    </xf>
    <xf numFmtId="164" fontId="5" fillId="6" borderId="1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8" customWidth="1" min="3" max="3"/>
    <col width="18" customWidth="1" min="4" max="4"/>
    <col width="18" customWidth="1" min="5" max="5"/>
    <col width="22" customWidth="1" min="6" max="6"/>
  </cols>
  <sheetData>
    <row r="1" ht="28" customHeight="1">
      <c r="A1" s="1" t="inlineStr">
        <is>
          <t>Mortgage Comparison Calculator — Compare Up to 4 Loan Scenarios</t>
        </is>
      </c>
    </row>
    <row r="2" ht="18" customHeight="1">
      <c r="A2" s="2" t="inlineStr">
        <is>
          <t>OwnerToInvestor.com  |  Enter YELLOW cells — all calculations are automatic  |  © 2025 OwnerToInvestor.com</t>
        </is>
      </c>
    </row>
    <row r="3" ht="20" customHeight="1">
      <c r="A3" s="3" t="inlineStr">
        <is>
          <t>LOAN PARAMETERS</t>
        </is>
      </c>
      <c r="B3" s="3" t="inlineStr">
        <is>
          <t>Conventional 30yr</t>
        </is>
      </c>
      <c r="C3" s="3" t="inlineStr">
        <is>
          <t>DSCR Loan</t>
        </is>
      </c>
      <c r="D3" s="3" t="inlineStr">
        <is>
          <t>FHA 30yr</t>
        </is>
      </c>
      <c r="E3" s="3" t="inlineStr">
        <is>
          <t>Portfolio Loan</t>
        </is>
      </c>
      <c r="F3" s="3" t="inlineStr">
        <is>
          <t>NOTES</t>
        </is>
      </c>
    </row>
    <row r="4">
      <c r="A4" s="4" t="inlineStr">
        <is>
          <t>Purchase Price</t>
        </is>
      </c>
      <c r="B4" s="5" t="n">
        <v>300000</v>
      </c>
      <c r="C4" s="5" t="n">
        <v>300000</v>
      </c>
      <c r="D4" s="5" t="n">
        <v>300000</v>
      </c>
      <c r="E4" s="5" t="n">
        <v>300000</v>
      </c>
      <c r="F4" s="6" t="inlineStr">
        <is>
          <t>Total acquisition cost</t>
        </is>
      </c>
    </row>
    <row r="5">
      <c r="A5" s="4" t="inlineStr">
        <is>
          <t>Down Payment %</t>
        </is>
      </c>
      <c r="B5" s="7" t="n">
        <v>0.25</v>
      </c>
      <c r="C5" s="7" t="n">
        <v>0.2</v>
      </c>
      <c r="D5" s="7" t="n">
        <v>0.035</v>
      </c>
      <c r="E5" s="7" t="n">
        <v>0.25</v>
      </c>
      <c r="F5" s="6" t="inlineStr">
        <is>
          <t>Conv=25%, DSCR=20-25%, FHA=3.5%</t>
        </is>
      </c>
    </row>
    <row r="6">
      <c r="A6" s="4" t="inlineStr">
        <is>
          <t>Interest Rate</t>
        </is>
      </c>
      <c r="B6" s="8" t="n">
        <v>0.075</v>
      </c>
      <c r="C6" s="8" t="n">
        <v>0.08500000000000001</v>
      </c>
      <c r="D6" s="8" t="n">
        <v>0.065</v>
      </c>
      <c r="E6" s="8" t="n">
        <v>0.08</v>
      </c>
      <c r="F6" s="6" t="inlineStr">
        <is>
          <t>Annual rate</t>
        </is>
      </c>
    </row>
    <row r="7">
      <c r="A7" s="4" t="inlineStr">
        <is>
          <t>Loan Term (years)</t>
        </is>
      </c>
      <c r="B7" s="9" t="n">
        <v>30</v>
      </c>
      <c r="C7" s="9" t="n">
        <v>30</v>
      </c>
      <c r="D7" s="9" t="n">
        <v>30</v>
      </c>
      <c r="E7" s="9" t="n">
        <v>25</v>
      </c>
      <c r="F7" s="6" t="inlineStr">
        <is>
          <t>Typically 30 years</t>
        </is>
      </c>
    </row>
    <row r="8">
      <c r="A8" s="4" t="inlineStr">
        <is>
          <t>Points / Origination %</t>
        </is>
      </c>
      <c r="B8" s="10" t="n">
        <v>0.01</v>
      </c>
      <c r="C8" s="10" t="n">
        <v>0.02</v>
      </c>
      <c r="D8" s="10" t="n">
        <v>0.01</v>
      </c>
      <c r="E8" s="10" t="n">
        <v>0.015</v>
      </c>
      <c r="F8" s="6" t="inlineStr">
        <is>
          <t>Upfront cost</t>
        </is>
      </c>
    </row>
    <row r="9">
      <c r="A9" s="4" t="inlineStr">
        <is>
          <t>Monthly PMI/MIP</t>
        </is>
      </c>
      <c r="B9" s="5" t="n">
        <v>0</v>
      </c>
      <c r="C9" s="5" t="n">
        <v>0</v>
      </c>
      <c r="D9" s="5" t="n">
        <v>150</v>
      </c>
      <c r="E9" s="5" t="n">
        <v>0</v>
      </c>
      <c r="F9" s="6" t="inlineStr">
        <is>
          <t>FHA requires MIP</t>
        </is>
      </c>
    </row>
    <row r="11" ht="20" customHeight="1">
      <c r="A11" s="11" t="inlineStr">
        <is>
          <t>CALCULATED RESULTS</t>
        </is>
      </c>
    </row>
    <row r="12">
      <c r="A12" s="4" t="inlineStr">
        <is>
          <t>Loan Amount</t>
        </is>
      </c>
      <c r="B12" s="12">
        <f>B4*(1-B5)</f>
        <v/>
      </c>
      <c r="C12" s="12">
        <f>C4*(1-C5)</f>
        <v/>
      </c>
      <c r="D12" s="12">
        <f>D4*(1-D5)</f>
        <v/>
      </c>
      <c r="E12" s="12">
        <f>E4*(1-E5)</f>
        <v/>
      </c>
    </row>
    <row r="13">
      <c r="A13" s="4" t="inlineStr">
        <is>
          <t>Down Payment ($)</t>
        </is>
      </c>
      <c r="B13" s="12">
        <f>B4*B5</f>
        <v/>
      </c>
      <c r="C13" s="12">
        <f>C4*C5</f>
        <v/>
      </c>
      <c r="D13" s="12">
        <f>D4*D5</f>
        <v/>
      </c>
      <c r="E13" s="12">
        <f>E4*E5</f>
        <v/>
      </c>
    </row>
    <row r="14">
      <c r="A14" s="4" t="inlineStr">
        <is>
          <t>Origination Fees ($)</t>
        </is>
      </c>
      <c r="B14" s="12">
        <f>B10*B8</f>
        <v/>
      </c>
      <c r="C14" s="12">
        <f>C10*C8</f>
        <v/>
      </c>
      <c r="D14" s="12">
        <f>D10*D8</f>
        <v/>
      </c>
      <c r="E14" s="12">
        <f>E10*E8</f>
        <v/>
      </c>
    </row>
    <row r="15">
      <c r="A15" s="4" t="inlineStr">
        <is>
          <t>Total Cash to Close</t>
        </is>
      </c>
      <c r="B15" s="12">
        <f>B9+B10+2000</f>
        <v/>
      </c>
      <c r="C15" s="12">
        <f>C9+C10+2000</f>
        <v/>
      </c>
      <c r="D15" s="12">
        <f>D9+D10+2000</f>
        <v/>
      </c>
      <c r="E15" s="12">
        <f>E9+E10+2000</f>
        <v/>
      </c>
    </row>
    <row r="16">
      <c r="A16" s="4" t="inlineStr">
        <is>
          <t>Monthly P&amp;I Payment</t>
        </is>
      </c>
      <c r="B16" s="12">
        <f>IFERROR(-PMT(B6/12,B7*12,B8),0)</f>
        <v/>
      </c>
      <c r="C16" s="12">
        <f>IFERROR(-PMT(C6/12,C7*12,C8),0)</f>
        <v/>
      </c>
      <c r="D16" s="12">
        <f>IFERROR(-PMT(D6/12,D7*12,D8),0)</f>
        <v/>
      </c>
      <c r="E16" s="12">
        <f>IFERROR(-PMT(E6/12,E7*12,E8),0)</f>
        <v/>
      </c>
    </row>
    <row r="17">
      <c r="A17" s="4" t="inlineStr">
        <is>
          <t>Monthly PMI/MIP</t>
        </is>
      </c>
      <c r="B17" s="12">
        <f>B9</f>
        <v/>
      </c>
      <c r="C17" s="12">
        <f>C9</f>
        <v/>
      </c>
      <c r="D17" s="12">
        <f>D9</f>
        <v/>
      </c>
      <c r="E17" s="12">
        <f>E9</f>
        <v/>
      </c>
    </row>
    <row r="18">
      <c r="A18" s="4" t="inlineStr">
        <is>
          <t>Total Monthly Payment</t>
        </is>
      </c>
      <c r="B18" s="12">
        <f>B11+B12</f>
        <v/>
      </c>
      <c r="C18" s="12">
        <f>C11+C12</f>
        <v/>
      </c>
      <c r="D18" s="12">
        <f>D11+D12</f>
        <v/>
      </c>
      <c r="E18" s="12">
        <f>E11+E12</f>
        <v/>
      </c>
    </row>
    <row r="19">
      <c r="A19" s="4" t="inlineStr">
        <is>
          <t>Total Interest Paid</t>
        </is>
      </c>
      <c r="B19" s="12">
        <f>B10*B7*12-B6</f>
        <v/>
      </c>
      <c r="C19" s="12">
        <f>C10*C7*12-C6</f>
        <v/>
      </c>
      <c r="D19" s="12">
        <f>D10*D7*12-D6</f>
        <v/>
      </c>
      <c r="E19" s="12">
        <f>E10*E7*12-E6</f>
        <v/>
      </c>
    </row>
  </sheetData>
  <mergeCells count="3">
    <mergeCell ref="A2:F2"/>
    <mergeCell ref="A11:F11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